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norskfysio-my.sharepoint.com/personal/stig_floisand_fysio_no/Documents/Dokumenter/Ny mappe/"/>
    </mc:Choice>
  </mc:AlternateContent>
  <xr:revisionPtr revIDLastSave="0" documentId="8_{52B140F4-6309-4F9E-A4F8-94B0A068CFEF}" xr6:coauthVersionLast="47" xr6:coauthVersionMax="47" xr10:uidLastSave="{00000000-0000-0000-0000-000000000000}"/>
  <bookViews>
    <workbookView xWindow="-110" yWindow="-110" windowWidth="19420" windowHeight="10420" tabRatio="599" xr2:uid="{00000000-000D-0000-FFFF-FFFF00000000}"/>
  </bookViews>
  <sheets>
    <sheet name="Budsjett per Prosjekt" sheetId="1" r:id="rId1"/>
    <sheet name="Budsjett per konto" sheetId="2" r:id="rId2"/>
    <sheet name="Budsjett per konto med lønn" sheetId="3" r:id="rId3"/>
    <sheet name="Veiledning" sheetId="4" r:id="rId4"/>
  </sheets>
  <definedNames>
    <definedName name="OSR_GearWriter_1c4b733dca0f4e3a94c153433ab02d28" localSheetId="2">'Budsjett per konto med lønn'!$A$1:$D$1</definedName>
    <definedName name="OSR_GearWriter_bead457ba37041099440994cd6f49ae6" localSheetId="1">'Budsjett per konto'!$A$1:$D$1</definedName>
    <definedName name="OSR_GearWriter_fb5ee8de80d64a4fb5f8a5916d62082b" localSheetId="0">'Budsjett per Prosjekt'!$I$7:$U$7</definedName>
    <definedName name="OSRRefI25x_0" localSheetId="0">'Budsjett per Prosjekt'!$I$36,'Budsjett per Prosjekt'!$I$62,'Budsjett per Prosjekt'!$I$88,'Budsjett per Prosjekt'!$I$114,'Budsjett per Prosjekt'!$I$140,'Budsjett per Prosjekt'!$I$166,'Budsjett per Prosjekt'!$I$192,'Budsjett per Prosjekt'!$I$218,'Budsjett per Prosjekt'!$I$244,'Budsjett per Prosjekt'!$I$270,'Budsjett per Prosjekt'!$I$296,'Budsjett per Prosjekt'!$I$322,'Budsjett per Prosjekt'!$I$348</definedName>
    <definedName name="OSRRefI25x_1" localSheetId="0">'Budsjett per Prosjekt'!$J$36,'Budsjett per Prosjekt'!$J$62,'Budsjett per Prosjekt'!$J$88,'Budsjett per Prosjekt'!$J$114,'Budsjett per Prosjekt'!$J$140,'Budsjett per Prosjekt'!$J$166,'Budsjett per Prosjekt'!$J$192,'Budsjett per Prosjekt'!$J$218,'Budsjett per Prosjekt'!$J$244,'Budsjett per Prosjekt'!$J$270,'Budsjett per Prosjekt'!$J$296,'Budsjett per Prosjekt'!$J$322,'Budsjett per Prosjekt'!$J$348</definedName>
    <definedName name="OSRRefI25x_10" localSheetId="0">'Budsjett per Prosjekt'!$S$36,'Budsjett per Prosjekt'!$S$62,'Budsjett per Prosjekt'!$S$88,'Budsjett per Prosjekt'!$S$114,'Budsjett per Prosjekt'!$S$140,'Budsjett per Prosjekt'!$S$166,'Budsjett per Prosjekt'!$S$192,'Budsjett per Prosjekt'!$S$218,'Budsjett per Prosjekt'!$S$244,'Budsjett per Prosjekt'!$S$270,'Budsjett per Prosjekt'!$S$296,'Budsjett per Prosjekt'!$S$322,'Budsjett per Prosjekt'!$S$348</definedName>
    <definedName name="OSRRefI25x_11" localSheetId="0">'Budsjett per Prosjekt'!$T$36,'Budsjett per Prosjekt'!$T$62,'Budsjett per Prosjekt'!$T$88,'Budsjett per Prosjekt'!$T$114,'Budsjett per Prosjekt'!$T$140,'Budsjett per Prosjekt'!$T$166,'Budsjett per Prosjekt'!$T$192,'Budsjett per Prosjekt'!$T$218,'Budsjett per Prosjekt'!$T$244,'Budsjett per Prosjekt'!$T$270,'Budsjett per Prosjekt'!$T$296,'Budsjett per Prosjekt'!$T$322,'Budsjett per Prosjekt'!$T$348</definedName>
    <definedName name="OSRRefI25x_2" localSheetId="0">'Budsjett per Prosjekt'!$K$36,'Budsjett per Prosjekt'!$K$62,'Budsjett per Prosjekt'!$K$88,'Budsjett per Prosjekt'!$K$114,'Budsjett per Prosjekt'!$K$140,'Budsjett per Prosjekt'!$K$166,'Budsjett per Prosjekt'!$K$192,'Budsjett per Prosjekt'!$K$218,'Budsjett per Prosjekt'!$K$244,'Budsjett per Prosjekt'!$K$270,'Budsjett per Prosjekt'!$K$296,'Budsjett per Prosjekt'!$K$322,'Budsjett per Prosjekt'!$K$348</definedName>
    <definedName name="OSRRefI25x_3" localSheetId="0">'Budsjett per Prosjekt'!$L$36,'Budsjett per Prosjekt'!$L$62,'Budsjett per Prosjekt'!$L$88,'Budsjett per Prosjekt'!$L$114,'Budsjett per Prosjekt'!$L$140,'Budsjett per Prosjekt'!$L$166,'Budsjett per Prosjekt'!$L$192,'Budsjett per Prosjekt'!$L$218,'Budsjett per Prosjekt'!$L$244,'Budsjett per Prosjekt'!$L$270,'Budsjett per Prosjekt'!$L$296,'Budsjett per Prosjekt'!$L$322,'Budsjett per Prosjekt'!$L$348</definedName>
    <definedName name="OSRRefI25x_4" localSheetId="0">'Budsjett per Prosjekt'!$M$36,'Budsjett per Prosjekt'!$M$62,'Budsjett per Prosjekt'!$M$88,'Budsjett per Prosjekt'!$M$114,'Budsjett per Prosjekt'!$M$140,'Budsjett per Prosjekt'!$M$166,'Budsjett per Prosjekt'!$M$192,'Budsjett per Prosjekt'!$M$218,'Budsjett per Prosjekt'!$M$244,'Budsjett per Prosjekt'!$M$270,'Budsjett per Prosjekt'!$M$296,'Budsjett per Prosjekt'!$M$322,'Budsjett per Prosjekt'!$M$348</definedName>
    <definedName name="OSRRefI25x_5" localSheetId="0">'Budsjett per Prosjekt'!$N$36,'Budsjett per Prosjekt'!$N$62,'Budsjett per Prosjekt'!$N$88,'Budsjett per Prosjekt'!$N$114,'Budsjett per Prosjekt'!$N$140,'Budsjett per Prosjekt'!$N$166,'Budsjett per Prosjekt'!$N$192,'Budsjett per Prosjekt'!$N$218,'Budsjett per Prosjekt'!$N$244,'Budsjett per Prosjekt'!$N$270,'Budsjett per Prosjekt'!$N$296,'Budsjett per Prosjekt'!$N$322,'Budsjett per Prosjekt'!$N$348</definedName>
    <definedName name="OSRRefI25x_6" localSheetId="0">'Budsjett per Prosjekt'!$O$36,'Budsjett per Prosjekt'!$O$62,'Budsjett per Prosjekt'!$O$88,'Budsjett per Prosjekt'!$O$114,'Budsjett per Prosjekt'!$O$140,'Budsjett per Prosjekt'!$O$166,'Budsjett per Prosjekt'!$O$192,'Budsjett per Prosjekt'!$O$218,'Budsjett per Prosjekt'!$O$244,'Budsjett per Prosjekt'!$O$270,'Budsjett per Prosjekt'!$O$296,'Budsjett per Prosjekt'!$O$322,'Budsjett per Prosjekt'!$O$348</definedName>
    <definedName name="OSRRefI25x_7" localSheetId="0">'Budsjett per Prosjekt'!$P$36,'Budsjett per Prosjekt'!$P$62,'Budsjett per Prosjekt'!$P$88,'Budsjett per Prosjekt'!$P$114,'Budsjett per Prosjekt'!$P$140,'Budsjett per Prosjekt'!$P$166,'Budsjett per Prosjekt'!$P$192,'Budsjett per Prosjekt'!$P$218,'Budsjett per Prosjekt'!$P$244,'Budsjett per Prosjekt'!$P$270,'Budsjett per Prosjekt'!$P$296,'Budsjett per Prosjekt'!$P$322,'Budsjett per Prosjekt'!$P$348</definedName>
    <definedName name="OSRRefI25x_8" localSheetId="0">'Budsjett per Prosjekt'!$Q$36,'Budsjett per Prosjekt'!$Q$62,'Budsjett per Prosjekt'!$Q$88,'Budsjett per Prosjekt'!$Q$114,'Budsjett per Prosjekt'!$Q$140,'Budsjett per Prosjekt'!$Q$166,'Budsjett per Prosjekt'!$Q$192,'Budsjett per Prosjekt'!$Q$218,'Budsjett per Prosjekt'!$Q$244,'Budsjett per Prosjekt'!$Q$270,'Budsjett per Prosjekt'!$Q$296,'Budsjett per Prosjekt'!$Q$322,'Budsjett per Prosjekt'!$Q$348</definedName>
    <definedName name="OSRRefI25x_9" localSheetId="0">'Budsjett per Prosjekt'!$R$36,'Budsjett per Prosjekt'!$R$62,'Budsjett per Prosjekt'!$R$88,'Budsjett per Prosjekt'!$R$114,'Budsjett per Prosjekt'!$R$140,'Budsjett per Prosjekt'!$R$166,'Budsjett per Prosjekt'!$R$192,'Budsjett per Prosjekt'!$R$218,'Budsjett per Prosjekt'!$R$244,'Budsjett per Prosjekt'!$R$270,'Budsjett per Prosjekt'!$R$296,'Budsjett per Prosjekt'!$R$322,'Budsjett per Prosjekt'!$R$348</definedName>
    <definedName name="OSRRefL25x_0" localSheetId="0">'Budsjett per Prosjekt'!$W$36,'Budsjett per Prosjekt'!$W$62,'Budsjett per Prosjekt'!$W$88,'Budsjett per Prosjekt'!$W$114,'Budsjett per Prosjekt'!$W$140,'Budsjett per Prosjekt'!$W$166,'Budsjett per Prosjekt'!$W$192,'Budsjett per Prosjekt'!$W$218,'Budsjett per Prosjekt'!$W$244,'Budsjett per Prosjekt'!$W$270,'Budsjett per Prosjekt'!$W$296,'Budsjett per Prosjekt'!$W$322,'Budsjett per Prosjekt'!$W$348</definedName>
    <definedName name="OSRRefM25x_0" localSheetId="0">'Budsjett per Prosjekt'!$X$36,'Budsjett per Prosjekt'!$X$62,'Budsjett per Prosjekt'!$X$88,'Budsjett per Prosjekt'!$X$114,'Budsjett per Prosjekt'!$X$140,'Budsjett per Prosjekt'!$X$166,'Budsjett per Prosjekt'!$X$192,'Budsjett per Prosjekt'!$X$218,'Budsjett per Prosjekt'!$X$244,'Budsjett per Prosjekt'!$X$270,'Budsjett per Prosjekt'!$X$296,'Budsjett per Prosjekt'!$X$322,'Budsjett per Prosjekt'!$X$348</definedName>
    <definedName name="OSRRefO25x_0" localSheetId="0">'Budsjett per Prosjekt'!$Z$36,'Budsjett per Prosjekt'!$Z$62,'Budsjett per Prosjekt'!$Z$88,'Budsjett per Prosjekt'!$Z$114,'Budsjett per Prosjekt'!$Z$140,'Budsjett per Prosjekt'!$Z$166,'Budsjett per Prosjekt'!$Z$192,'Budsjett per Prosjekt'!$Z$218,'Budsjett per Prosjekt'!$Z$244,'Budsjett per Prosjekt'!$Z$270,'Budsjett per Prosjekt'!$Z$296,'Budsjett per Prosjekt'!$Z$322,'Budsjett per Prosjekt'!$Z$348</definedName>
    <definedName name="OSRRefO25x_1" localSheetId="0">'Budsjett per Prosjekt'!$AA$36,'Budsjett per Prosjekt'!$AA$62,'Budsjett per Prosjekt'!$AA$88,'Budsjett per Prosjekt'!$AA$114,'Budsjett per Prosjekt'!$AA$140,'Budsjett per Prosjekt'!$AA$166,'Budsjett per Prosjekt'!$AA$192,'Budsjett per Prosjekt'!$AA$218,'Budsjett per Prosjekt'!$AA$244,'Budsjett per Prosjekt'!$AA$270,'Budsjett per Prosjekt'!$AA$296,'Budsjett per Prosjekt'!$AA$322,'Budsjett per Prosjekt'!$AA$348</definedName>
    <definedName name="OSRRefO25x_10" localSheetId="0">'Budsjett per Prosjekt'!$AJ$36,'Budsjett per Prosjekt'!$AJ$62,'Budsjett per Prosjekt'!$AJ$88,'Budsjett per Prosjekt'!$AJ$114,'Budsjett per Prosjekt'!$AJ$140,'Budsjett per Prosjekt'!$AJ$166,'Budsjett per Prosjekt'!$AJ$192,'Budsjett per Prosjekt'!$AJ$218,'Budsjett per Prosjekt'!$AJ$244,'Budsjett per Prosjekt'!$AJ$270,'Budsjett per Prosjekt'!$AJ$296,'Budsjett per Prosjekt'!$AJ$322,'Budsjett per Prosjekt'!$AJ$348</definedName>
    <definedName name="OSRRefO25x_11" localSheetId="0">'Budsjett per Prosjekt'!$AK$36,'Budsjett per Prosjekt'!$AK$62,'Budsjett per Prosjekt'!$AK$88,'Budsjett per Prosjekt'!$AK$114,'Budsjett per Prosjekt'!$AK$140,'Budsjett per Prosjekt'!$AK$166,'Budsjett per Prosjekt'!$AK$192,'Budsjett per Prosjekt'!$AK$218,'Budsjett per Prosjekt'!$AK$244,'Budsjett per Prosjekt'!$AK$270,'Budsjett per Prosjekt'!$AK$296,'Budsjett per Prosjekt'!$AK$322,'Budsjett per Prosjekt'!$AK$348</definedName>
    <definedName name="OSRRefO25x_2" localSheetId="0">'Budsjett per Prosjekt'!$AB$36,'Budsjett per Prosjekt'!$AB$62,'Budsjett per Prosjekt'!$AB$88,'Budsjett per Prosjekt'!$AB$114,'Budsjett per Prosjekt'!$AB$140,'Budsjett per Prosjekt'!$AB$166,'Budsjett per Prosjekt'!$AB$192,'Budsjett per Prosjekt'!$AB$218,'Budsjett per Prosjekt'!$AB$244,'Budsjett per Prosjekt'!$AB$270,'Budsjett per Prosjekt'!$AB$296,'Budsjett per Prosjekt'!$AB$322,'Budsjett per Prosjekt'!$AB$348</definedName>
    <definedName name="OSRRefO25x_3" localSheetId="0">'Budsjett per Prosjekt'!$AC$36,'Budsjett per Prosjekt'!$AC$62,'Budsjett per Prosjekt'!$AC$88,'Budsjett per Prosjekt'!$AC$114,'Budsjett per Prosjekt'!$AC$140,'Budsjett per Prosjekt'!$AC$166,'Budsjett per Prosjekt'!$AC$192,'Budsjett per Prosjekt'!$AC$218,'Budsjett per Prosjekt'!$AC$244,'Budsjett per Prosjekt'!$AC$270,'Budsjett per Prosjekt'!$AC$296,'Budsjett per Prosjekt'!$AC$322,'Budsjett per Prosjekt'!$AC$348</definedName>
    <definedName name="OSRRefO25x_4" localSheetId="0">'Budsjett per Prosjekt'!$AD$36,'Budsjett per Prosjekt'!$AD$62,'Budsjett per Prosjekt'!$AD$88,'Budsjett per Prosjekt'!$AD$114,'Budsjett per Prosjekt'!$AD$140,'Budsjett per Prosjekt'!$AD$166,'Budsjett per Prosjekt'!$AD$192,'Budsjett per Prosjekt'!$AD$218,'Budsjett per Prosjekt'!$AD$244,'Budsjett per Prosjekt'!$AD$270,'Budsjett per Prosjekt'!$AD$296,'Budsjett per Prosjekt'!$AD$322,'Budsjett per Prosjekt'!$AD$348</definedName>
    <definedName name="OSRRefO25x_5" localSheetId="0">'Budsjett per Prosjekt'!$AE$36,'Budsjett per Prosjekt'!$AE$62,'Budsjett per Prosjekt'!$AE$88,'Budsjett per Prosjekt'!$AE$114,'Budsjett per Prosjekt'!$AE$140,'Budsjett per Prosjekt'!$AE$166,'Budsjett per Prosjekt'!$AE$192,'Budsjett per Prosjekt'!$AE$218,'Budsjett per Prosjekt'!$AE$244,'Budsjett per Prosjekt'!$AE$270,'Budsjett per Prosjekt'!$AE$296,'Budsjett per Prosjekt'!$AE$322,'Budsjett per Prosjekt'!$AE$348</definedName>
    <definedName name="OSRRefO25x_6" localSheetId="0">'Budsjett per Prosjekt'!$AF$36,'Budsjett per Prosjekt'!$AF$62,'Budsjett per Prosjekt'!$AF$88,'Budsjett per Prosjekt'!$AF$114,'Budsjett per Prosjekt'!$AF$140,'Budsjett per Prosjekt'!$AF$166,'Budsjett per Prosjekt'!$AF$192,'Budsjett per Prosjekt'!$AF$218,'Budsjett per Prosjekt'!$AF$244,'Budsjett per Prosjekt'!$AF$270,'Budsjett per Prosjekt'!$AF$296,'Budsjett per Prosjekt'!$AF$322,'Budsjett per Prosjekt'!$AF$348</definedName>
    <definedName name="OSRRefO25x_7" localSheetId="0">'Budsjett per Prosjekt'!$AG$36,'Budsjett per Prosjekt'!$AG$62,'Budsjett per Prosjekt'!$AG$88,'Budsjett per Prosjekt'!$AG$114,'Budsjett per Prosjekt'!$AG$140,'Budsjett per Prosjekt'!$AG$166,'Budsjett per Prosjekt'!$AG$192,'Budsjett per Prosjekt'!$AG$218,'Budsjett per Prosjekt'!$AG$244,'Budsjett per Prosjekt'!$AG$270,'Budsjett per Prosjekt'!$AG$296,'Budsjett per Prosjekt'!$AG$322,'Budsjett per Prosjekt'!$AG$348</definedName>
    <definedName name="OSRRefO25x_8" localSheetId="0">'Budsjett per Prosjekt'!$AH$36,'Budsjett per Prosjekt'!$AH$62,'Budsjett per Prosjekt'!$AH$88,'Budsjett per Prosjekt'!$AH$114,'Budsjett per Prosjekt'!$AH$140,'Budsjett per Prosjekt'!$AH$166,'Budsjett per Prosjekt'!$AH$192,'Budsjett per Prosjekt'!$AH$218,'Budsjett per Prosjekt'!$AH$244,'Budsjett per Prosjekt'!$AH$270,'Budsjett per Prosjekt'!$AH$296,'Budsjett per Prosjekt'!$AH$322,'Budsjett per Prosjekt'!$AH$348</definedName>
    <definedName name="OSRRefO25x_9" localSheetId="0">'Budsjett per Prosjekt'!$AI$36,'Budsjett per Prosjekt'!$AI$62,'Budsjett per Prosjekt'!$AI$88,'Budsjett per Prosjekt'!$AI$114,'Budsjett per Prosjekt'!$AI$140,'Budsjett per Prosjekt'!$AI$166,'Budsjett per Prosjekt'!$AI$192,'Budsjett per Prosjekt'!$AI$218,'Budsjett per Prosjekt'!$AI$244,'Budsjett per Prosjekt'!$AI$270,'Budsjett per Prosjekt'!$AI$296,'Budsjett per Prosjekt'!$AI$322,'Budsjett per Prosjekt'!$AI$348</definedName>
    <definedName name="OSRRefO26x" localSheetId="0">'Budsjett per Prosjekt'!$Z$349:$AK$349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3" l="1"/>
  <c r="D60" i="3"/>
  <c r="E54" i="3" a="1"/>
  <c r="E54" i="3" s="1"/>
  <c r="D54" i="3" a="1"/>
  <c r="D54" i="3" s="1"/>
  <c r="E53" i="3" a="1"/>
  <c r="E53" i="3" s="1"/>
  <c r="D53" i="3" a="1"/>
  <c r="D53" i="3" s="1"/>
  <c r="E52" i="3" a="1"/>
  <c r="E52" i="3" s="1"/>
  <c r="D52" i="3" a="1"/>
  <c r="D52" i="3" s="1"/>
  <c r="E51" i="3" a="1"/>
  <c r="E51" i="3" s="1"/>
  <c r="D51" i="3" a="1"/>
  <c r="D51" i="3" s="1"/>
  <c r="E50" i="3" a="1"/>
  <c r="E50" i="3"/>
  <c r="D50" i="3" a="1"/>
  <c r="D50" i="3" s="1"/>
  <c r="E49" i="3" a="1"/>
  <c r="E49" i="3" s="1"/>
  <c r="D49" i="3" a="1"/>
  <c r="D49" i="3" s="1"/>
  <c r="E48" i="3" a="1"/>
  <c r="E48" i="3"/>
  <c r="D48" i="3" a="1"/>
  <c r="D48" i="3" s="1"/>
  <c r="E47" i="3" a="1"/>
  <c r="E47" i="3" s="1"/>
  <c r="D47" i="3" a="1"/>
  <c r="D47" i="3" s="1"/>
  <c r="E46" i="3" a="1"/>
  <c r="E46" i="3" s="1"/>
  <c r="D46" i="3" a="1"/>
  <c r="D46" i="3" s="1"/>
  <c r="E45" i="3" a="1"/>
  <c r="E45" i="3" s="1"/>
  <c r="D45" i="3" a="1"/>
  <c r="D45" i="3" s="1"/>
  <c r="E44" i="3" a="1"/>
  <c r="E44" i="3" s="1"/>
  <c r="D44" i="3" a="1"/>
  <c r="D44" i="3" s="1"/>
  <c r="E43" i="3" a="1"/>
  <c r="E43" i="3" s="1"/>
  <c r="D43" i="3" a="1"/>
  <c r="D43" i="3" s="1"/>
  <c r="E42" i="3" a="1"/>
  <c r="E42" i="3"/>
  <c r="D42" i="3" a="1"/>
  <c r="D42" i="3" s="1"/>
  <c r="E41" i="3" a="1"/>
  <c r="E41" i="3" s="1"/>
  <c r="D41" i="3" a="1"/>
  <c r="D41" i="3" s="1"/>
  <c r="E40" i="3" a="1"/>
  <c r="E40" i="3" s="1"/>
  <c r="D40" i="3" a="1"/>
  <c r="D40" i="3" s="1"/>
  <c r="E39" i="3" a="1"/>
  <c r="E39" i="3" s="1"/>
  <c r="D39" i="3" a="1"/>
  <c r="D39" i="3" s="1"/>
  <c r="E38" i="3" a="1"/>
  <c r="E38" i="3"/>
  <c r="E37" i="3" s="1"/>
  <c r="D38" i="3" a="1"/>
  <c r="D38" i="3" s="1"/>
  <c r="E35" i="3" a="1"/>
  <c r="E35" i="3" s="1"/>
  <c r="D35" i="3" a="1"/>
  <c r="D35" i="3" s="1"/>
  <c r="E34" i="3" a="1"/>
  <c r="E34" i="3" s="1"/>
  <c r="D34" i="3" a="1"/>
  <c r="D34" i="3" s="1"/>
  <c r="E33" i="3" a="1"/>
  <c r="E33" i="3" s="1"/>
  <c r="D33" i="3" a="1"/>
  <c r="D33" i="3" s="1"/>
  <c r="E32" i="3" a="1"/>
  <c r="E32" i="3" s="1"/>
  <c r="E14" i="3" s="1"/>
  <c r="D32" i="3" a="1"/>
  <c r="D32" i="3" s="1"/>
  <c r="E31" i="3" a="1"/>
  <c r="E31" i="3" s="1"/>
  <c r="D31" i="3" a="1"/>
  <c r="D31" i="3" s="1"/>
  <c r="E30" i="3" a="1"/>
  <c r="E30" i="3" s="1"/>
  <c r="D30" i="3" a="1"/>
  <c r="D30" i="3" s="1"/>
  <c r="E29" i="3" a="1"/>
  <c r="E29" i="3" s="1"/>
  <c r="D29" i="3" a="1"/>
  <c r="D29" i="3" s="1"/>
  <c r="E28" i="3" a="1"/>
  <c r="E28" i="3" s="1"/>
  <c r="D28" i="3" a="1"/>
  <c r="D28" i="3" s="1"/>
  <c r="E27" i="3" a="1"/>
  <c r="E27" i="3" s="1"/>
  <c r="D27" i="3" a="1"/>
  <c r="D27" i="3" s="1"/>
  <c r="E26" i="3" a="1"/>
  <c r="E26" i="3" s="1"/>
  <c r="D26" i="3" a="1"/>
  <c r="D26" i="3" s="1"/>
  <c r="E25" i="3" a="1"/>
  <c r="E25" i="3" s="1"/>
  <c r="D25" i="3" a="1"/>
  <c r="D25" i="3" s="1"/>
  <c r="E24" i="3" a="1"/>
  <c r="E24" i="3" s="1"/>
  <c r="D24" i="3" a="1"/>
  <c r="D24" i="3" s="1"/>
  <c r="E23" i="3" a="1"/>
  <c r="E23" i="3" s="1"/>
  <c r="D23" i="3" a="1"/>
  <c r="D23" i="3"/>
  <c r="E22" i="3" a="1"/>
  <c r="E22" i="3" s="1"/>
  <c r="D22" i="3" a="1"/>
  <c r="D22" i="3" s="1"/>
  <c r="E21" i="3" a="1"/>
  <c r="E21" i="3" s="1"/>
  <c r="D21" i="3" a="1"/>
  <c r="D21" i="3"/>
  <c r="E20" i="3" a="1"/>
  <c r="E20" i="3" s="1"/>
  <c r="D20" i="3" a="1"/>
  <c r="D20" i="3" s="1"/>
  <c r="E19" i="3" a="1"/>
  <c r="E19" i="3" s="1"/>
  <c r="D19" i="3" a="1"/>
  <c r="D19" i="3" s="1"/>
  <c r="E18" i="3" a="1"/>
  <c r="E18" i="3" s="1"/>
  <c r="D18" i="3" a="1"/>
  <c r="D18" i="3" s="1"/>
  <c r="E17" i="3" a="1"/>
  <c r="E17" i="3" s="1"/>
  <c r="D17" i="3" a="1"/>
  <c r="D17" i="3" s="1"/>
  <c r="E16" i="3" a="1"/>
  <c r="E16" i="3" s="1"/>
  <c r="D16" i="3" a="1"/>
  <c r="D16" i="3" s="1"/>
  <c r="E15" i="3" a="1"/>
  <c r="E15" i="3" s="1"/>
  <c r="D15" i="3" a="1"/>
  <c r="D15" i="3"/>
  <c r="E12" i="3" a="1"/>
  <c r="E12" i="3" s="1"/>
  <c r="D12" i="3" a="1"/>
  <c r="D12" i="3" s="1"/>
  <c r="E11" i="3" a="1"/>
  <c r="E11" i="3" s="1"/>
  <c r="E10" i="3" s="1"/>
  <c r="D11" i="3" a="1"/>
  <c r="D11" i="3" s="1"/>
  <c r="D10" i="3" s="1"/>
  <c r="E8" i="3"/>
  <c r="D8" i="3"/>
  <c r="A3" i="3" a="1"/>
  <c r="A3" i="3" s="1"/>
  <c r="B3" i="3" s="1"/>
  <c r="E34" i="2"/>
  <c r="D34" i="2"/>
  <c r="E28" i="2" a="1"/>
  <c r="E28" i="2" s="1"/>
  <c r="D28" i="2" a="1"/>
  <c r="D28" i="2" s="1"/>
  <c r="E27" i="2" a="1"/>
  <c r="E27" i="2"/>
  <c r="D27" i="2" a="1"/>
  <c r="D27" i="2" s="1"/>
  <c r="E26" i="2" a="1"/>
  <c r="E26" i="2" s="1"/>
  <c r="D26" i="2" a="1"/>
  <c r="D26" i="2" s="1"/>
  <c r="E25" i="2" a="1"/>
  <c r="E25" i="2"/>
  <c r="D25" i="2" a="1"/>
  <c r="D25" i="2"/>
  <c r="E24" i="2" a="1"/>
  <c r="E24" i="2" s="1"/>
  <c r="D24" i="2" a="1"/>
  <c r="D24" i="2" s="1"/>
  <c r="E23" i="2" a="1"/>
  <c r="E23" i="2"/>
  <c r="D23" i="2" a="1"/>
  <c r="D23" i="2"/>
  <c r="E22" i="2" a="1"/>
  <c r="E22" i="2" s="1"/>
  <c r="D22" i="2" a="1"/>
  <c r="D22" i="2" s="1"/>
  <c r="E21" i="2" a="1"/>
  <c r="E21" i="2"/>
  <c r="D21" i="2" a="1"/>
  <c r="D21" i="2"/>
  <c r="E20" i="2" a="1"/>
  <c r="E20" i="2" s="1"/>
  <c r="D20" i="2" a="1"/>
  <c r="D20" i="2" s="1"/>
  <c r="E19" i="2" a="1"/>
  <c r="E19" i="2"/>
  <c r="D19" i="2" a="1"/>
  <c r="D19" i="2" s="1"/>
  <c r="D18" i="2" s="1"/>
  <c r="D30" i="2" s="1"/>
  <c r="D32" i="2" s="1"/>
  <c r="D36" i="2" s="1"/>
  <c r="E16" i="2" a="1"/>
  <c r="E16" i="2" s="1"/>
  <c r="D16" i="2" a="1"/>
  <c r="D16" i="2"/>
  <c r="E15" i="2" a="1"/>
  <c r="E15" i="2" s="1"/>
  <c r="E14" i="2" s="1"/>
  <c r="D15" i="2" a="1"/>
  <c r="D15" i="2" s="1"/>
  <c r="D14" i="2" s="1"/>
  <c r="E12" i="2" a="1"/>
  <c r="E12" i="2"/>
  <c r="D12" i="2" a="1"/>
  <c r="D12" i="2"/>
  <c r="E11" i="2" a="1"/>
  <c r="E11" i="2" s="1"/>
  <c r="E10" i="2" s="1"/>
  <c r="D11" i="2" a="1"/>
  <c r="D11" i="2" s="1"/>
  <c r="D10" i="2" s="1"/>
  <c r="E8" i="2"/>
  <c r="D8" i="2"/>
  <c r="B3" i="2"/>
  <c r="D348" i="1"/>
  <c r="C348" i="1"/>
  <c r="A348" i="1" a="1"/>
  <c r="A348" i="1" s="1"/>
  <c r="AK347" i="1" a="1"/>
  <c r="AK347" i="1"/>
  <c r="AJ347" i="1" a="1"/>
  <c r="AJ347" i="1" s="1"/>
  <c r="S347" i="1" s="1" a="1"/>
  <c r="S347" i="1" s="1"/>
  <c r="AI347" i="1" a="1"/>
  <c r="AI347" i="1"/>
  <c r="R347" i="1" s="1" a="1"/>
  <c r="AH347" i="1" a="1"/>
  <c r="AH347" i="1" s="1"/>
  <c r="AG347" i="1" a="1"/>
  <c r="AG347" i="1"/>
  <c r="AF347" i="1" a="1"/>
  <c r="AF347" i="1"/>
  <c r="O347" i="1" s="1" a="1"/>
  <c r="O347" i="1" s="1"/>
  <c r="AE347" i="1" a="1"/>
  <c r="AE347" i="1" s="1"/>
  <c r="AD347" i="1" a="1"/>
  <c r="AD347" i="1" s="1"/>
  <c r="M347" i="1" s="1" a="1"/>
  <c r="M347" i="1" s="1"/>
  <c r="AC347" i="1" a="1"/>
  <c r="AC347" i="1" s="1"/>
  <c r="AB347" i="1" a="1"/>
  <c r="AB347" i="1"/>
  <c r="K347" i="1" s="1" a="1"/>
  <c r="K347" i="1" s="1"/>
  <c r="AA347" i="1" a="1"/>
  <c r="AA347" i="1"/>
  <c r="Z347" i="1" a="1"/>
  <c r="Z347" i="1" s="1"/>
  <c r="X347" i="1" a="1"/>
  <c r="X347" i="1" s="1"/>
  <c r="W347" i="1" a="1"/>
  <c r="W347" i="1"/>
  <c r="T347" i="1" a="1"/>
  <c r="T347" i="1" s="1"/>
  <c r="R347" i="1"/>
  <c r="Q347" i="1" a="1"/>
  <c r="Q347" i="1" s="1"/>
  <c r="P347" i="1" a="1"/>
  <c r="P347" i="1" s="1"/>
  <c r="N347" i="1" a="1"/>
  <c r="N347" i="1"/>
  <c r="L347" i="1" a="1"/>
  <c r="L347" i="1" s="1"/>
  <c r="I347" i="1" a="1"/>
  <c r="I347" i="1"/>
  <c r="AK346" i="1" a="1"/>
  <c r="AK346" i="1" s="1"/>
  <c r="AJ346" i="1" a="1"/>
  <c r="AJ346" i="1" s="1"/>
  <c r="S346" i="1" s="1" a="1"/>
  <c r="S346" i="1" s="1"/>
  <c r="AI346" i="1" a="1"/>
  <c r="AI346" i="1"/>
  <c r="R346" i="1" s="1" a="1"/>
  <c r="AH346" i="1" a="1"/>
  <c r="AH346" i="1"/>
  <c r="Q346" i="1" s="1" a="1"/>
  <c r="Q346" i="1" s="1"/>
  <c r="AG346" i="1" a="1"/>
  <c r="AG346" i="1" s="1"/>
  <c r="AF346" i="1" a="1"/>
  <c r="AF346" i="1" s="1"/>
  <c r="O346" i="1" s="1" a="1"/>
  <c r="O346" i="1" s="1"/>
  <c r="AE346" i="1" a="1"/>
  <c r="AE346" i="1"/>
  <c r="N346" i="1" s="1" a="1"/>
  <c r="N346" i="1" s="1"/>
  <c r="AD346" i="1" a="1"/>
  <c r="AD346" i="1"/>
  <c r="M346" i="1" s="1" a="1"/>
  <c r="M346" i="1" s="1"/>
  <c r="AC346" i="1" a="1"/>
  <c r="AC346" i="1" s="1"/>
  <c r="L346" i="1" s="1" a="1"/>
  <c r="L346" i="1" s="1"/>
  <c r="AB346" i="1" a="1"/>
  <c r="AB346" i="1"/>
  <c r="K346" i="1" s="1" a="1"/>
  <c r="K346" i="1" s="1"/>
  <c r="AA346" i="1" a="1"/>
  <c r="AA346" i="1" s="1"/>
  <c r="J346" i="1" s="1" a="1"/>
  <c r="J346" i="1" s="1"/>
  <c r="Z346" i="1" a="1"/>
  <c r="Z346" i="1"/>
  <c r="X346" i="1" a="1"/>
  <c r="X346" i="1"/>
  <c r="W346" i="1" a="1"/>
  <c r="W346" i="1"/>
  <c r="T346" i="1" a="1"/>
  <c r="T346" i="1" s="1"/>
  <c r="R346" i="1"/>
  <c r="P346" i="1" a="1"/>
  <c r="P346" i="1"/>
  <c r="I346" i="1" a="1"/>
  <c r="I346" i="1" s="1"/>
  <c r="AK345" i="1" a="1"/>
  <c r="AK345" i="1"/>
  <c r="T345" i="1" s="1" a="1"/>
  <c r="T345" i="1" s="1"/>
  <c r="AJ345" i="1" a="1"/>
  <c r="AJ345" i="1" s="1"/>
  <c r="S345" i="1" s="1" a="1"/>
  <c r="AI345" i="1" a="1"/>
  <c r="AI345" i="1"/>
  <c r="R345" i="1" s="1" a="1"/>
  <c r="R345" i="1" s="1"/>
  <c r="AH345" i="1" a="1"/>
  <c r="AH345" i="1" s="1"/>
  <c r="Q345" i="1" s="1" a="1"/>
  <c r="Q345" i="1" s="1"/>
  <c r="AG345" i="1" a="1"/>
  <c r="AG345" i="1"/>
  <c r="P345" i="1" s="1" a="1"/>
  <c r="P345" i="1" s="1"/>
  <c r="AF345" i="1" a="1"/>
  <c r="AF345" i="1" s="1"/>
  <c r="AE345" i="1" a="1"/>
  <c r="AE345" i="1" s="1"/>
  <c r="N345" i="1" s="1" a="1"/>
  <c r="N345" i="1" s="1"/>
  <c r="AD345" i="1" a="1"/>
  <c r="AD345" i="1"/>
  <c r="M345" i="1" s="1" a="1"/>
  <c r="M345" i="1" s="1"/>
  <c r="AC345" i="1" a="1"/>
  <c r="AC345" i="1"/>
  <c r="AB345" i="1" a="1"/>
  <c r="AB345" i="1" s="1"/>
  <c r="K345" i="1" s="1" a="1"/>
  <c r="K345" i="1" s="1"/>
  <c r="AA345" i="1" a="1"/>
  <c r="AA345" i="1" s="1"/>
  <c r="Z345" i="1" a="1"/>
  <c r="Z345" i="1"/>
  <c r="I345" i="1" s="1" a="1"/>
  <c r="X345" i="1" a="1"/>
  <c r="X345" i="1" s="1"/>
  <c r="W345" i="1" a="1"/>
  <c r="W345" i="1"/>
  <c r="S345" i="1"/>
  <c r="O345" i="1" a="1"/>
  <c r="O345" i="1" s="1"/>
  <c r="L345" i="1" a="1"/>
  <c r="L345" i="1" s="1"/>
  <c r="I345" i="1"/>
  <c r="AK344" i="1" a="1"/>
  <c r="AK344" i="1" s="1"/>
  <c r="T344" i="1" s="1" a="1"/>
  <c r="T344" i="1" s="1"/>
  <c r="AJ344" i="1" a="1"/>
  <c r="AJ344" i="1"/>
  <c r="S344" i="1" s="1" a="1"/>
  <c r="S344" i="1" s="1"/>
  <c r="AI344" i="1" a="1"/>
  <c r="AI344" i="1" s="1"/>
  <c r="AH344" i="1" a="1"/>
  <c r="AH344" i="1" s="1"/>
  <c r="Q344" i="1" s="1" a="1"/>
  <c r="Q344" i="1" s="1"/>
  <c r="AG344" i="1" a="1"/>
  <c r="AG344" i="1"/>
  <c r="P344" i="1" s="1" a="1"/>
  <c r="P344" i="1" s="1"/>
  <c r="AF344" i="1" a="1"/>
  <c r="AF344" i="1" s="1"/>
  <c r="AE344" i="1" a="1"/>
  <c r="AE344" i="1" s="1"/>
  <c r="N344" i="1" s="1" a="1"/>
  <c r="N344" i="1" s="1"/>
  <c r="AD344" i="1" a="1"/>
  <c r="AD344" i="1"/>
  <c r="M344" i="1" s="1" a="1"/>
  <c r="M344" i="1" s="1"/>
  <c r="AC344" i="1" a="1"/>
  <c r="AC344" i="1" s="1"/>
  <c r="L344" i="1" s="1" a="1"/>
  <c r="AB344" i="1" a="1"/>
  <c r="AB344" i="1" s="1"/>
  <c r="Y344" i="1" s="1"/>
  <c r="AA344" i="1" a="1"/>
  <c r="AA344" i="1" s="1"/>
  <c r="Z344" i="1" a="1"/>
  <c r="Z344" i="1"/>
  <c r="I344" i="1" s="1" a="1"/>
  <c r="I344" i="1" s="1"/>
  <c r="X344" i="1" a="1"/>
  <c r="X344" i="1" s="1"/>
  <c r="W344" i="1" a="1"/>
  <c r="W344" i="1" s="1"/>
  <c r="R344" i="1" a="1"/>
  <c r="R344" i="1"/>
  <c r="O344" i="1" a="1"/>
  <c r="O344" i="1" s="1"/>
  <c r="L344" i="1"/>
  <c r="J344" i="1" a="1"/>
  <c r="J344" i="1" s="1"/>
  <c r="AK343" i="1" a="1"/>
  <c r="AK343" i="1"/>
  <c r="AJ343" i="1" a="1"/>
  <c r="AJ343" i="1"/>
  <c r="S343" i="1" s="1" a="1"/>
  <c r="S343" i="1" s="1"/>
  <c r="AI343" i="1" a="1"/>
  <c r="AI343" i="1"/>
  <c r="R343" i="1" s="1" a="1"/>
  <c r="R343" i="1" s="1"/>
  <c r="AH343" i="1" a="1"/>
  <c r="AH343" i="1" s="1"/>
  <c r="AG343" i="1" a="1"/>
  <c r="AG343" i="1"/>
  <c r="AF343" i="1" a="1"/>
  <c r="AF343" i="1"/>
  <c r="O343" i="1" s="1" a="1"/>
  <c r="O343" i="1" s="1"/>
  <c r="AE343" i="1" a="1"/>
  <c r="AE343" i="1" s="1"/>
  <c r="AD343" i="1" a="1"/>
  <c r="AD343" i="1" s="1"/>
  <c r="M343" i="1" s="1" a="1"/>
  <c r="M343" i="1" s="1"/>
  <c r="AC343" i="1" a="1"/>
  <c r="AC343" i="1" s="1"/>
  <c r="AB343" i="1" a="1"/>
  <c r="AB343" i="1"/>
  <c r="K343" i="1" s="1" a="1"/>
  <c r="K343" i="1" s="1"/>
  <c r="AA343" i="1" a="1"/>
  <c r="AA343" i="1" s="1"/>
  <c r="J343" i="1" s="1" a="1"/>
  <c r="J343" i="1" s="1"/>
  <c r="Z343" i="1" a="1"/>
  <c r="Z343" i="1" s="1"/>
  <c r="X343" i="1" a="1"/>
  <c r="X343" i="1" s="1"/>
  <c r="W343" i="1" a="1"/>
  <c r="W343" i="1"/>
  <c r="T343" i="1" a="1"/>
  <c r="T343" i="1" s="1"/>
  <c r="Q343" i="1" a="1"/>
  <c r="Q343" i="1" s="1"/>
  <c r="P343" i="1" a="1"/>
  <c r="P343" i="1" s="1"/>
  <c r="N343" i="1" a="1"/>
  <c r="N343" i="1" s="1"/>
  <c r="I343" i="1" a="1"/>
  <c r="I343" i="1" s="1"/>
  <c r="AK342" i="1" a="1"/>
  <c r="AK342" i="1" s="1"/>
  <c r="T342" i="1" s="1" a="1"/>
  <c r="T342" i="1" s="1"/>
  <c r="AJ342" i="1" a="1"/>
  <c r="AJ342" i="1" s="1"/>
  <c r="S342" i="1" s="1" a="1"/>
  <c r="S342" i="1" s="1"/>
  <c r="AI342" i="1" a="1"/>
  <c r="AI342" i="1"/>
  <c r="R342" i="1" s="1" a="1"/>
  <c r="AH342" i="1" a="1"/>
  <c r="AH342" i="1" s="1"/>
  <c r="AG342" i="1" a="1"/>
  <c r="AG342" i="1" s="1"/>
  <c r="AF342" i="1" a="1"/>
  <c r="AF342" i="1"/>
  <c r="O342" i="1" s="1" a="1"/>
  <c r="O342" i="1" s="1"/>
  <c r="AE342" i="1" a="1"/>
  <c r="AE342" i="1"/>
  <c r="N342" i="1" s="1" a="1"/>
  <c r="N342" i="1" s="1"/>
  <c r="AD342" i="1" a="1"/>
  <c r="AD342" i="1"/>
  <c r="M342" i="1" s="1" a="1"/>
  <c r="M342" i="1" s="1"/>
  <c r="AC342" i="1" a="1"/>
  <c r="AC342" i="1" s="1"/>
  <c r="AB342" i="1" a="1"/>
  <c r="AB342" i="1"/>
  <c r="K342" i="1" s="1" a="1"/>
  <c r="K342" i="1" s="1"/>
  <c r="AA342" i="1" a="1"/>
  <c r="AA342" i="1" s="1"/>
  <c r="J342" i="1" s="1" a="1"/>
  <c r="J342" i="1" s="1"/>
  <c r="Z342" i="1" a="1"/>
  <c r="Z342" i="1"/>
  <c r="X342" i="1" a="1"/>
  <c r="X342" i="1"/>
  <c r="W342" i="1" a="1"/>
  <c r="W342" i="1"/>
  <c r="R342" i="1"/>
  <c r="Q342" i="1" a="1"/>
  <c r="Q342" i="1" s="1"/>
  <c r="P342" i="1" a="1"/>
  <c r="P342" i="1"/>
  <c r="L342" i="1" a="1"/>
  <c r="L342" i="1" s="1"/>
  <c r="I342" i="1" a="1"/>
  <c r="I342" i="1" s="1"/>
  <c r="AK341" i="1" a="1"/>
  <c r="AK341" i="1"/>
  <c r="T341" i="1" s="1" a="1"/>
  <c r="T341" i="1" s="1"/>
  <c r="AJ341" i="1" a="1"/>
  <c r="AJ341" i="1" s="1"/>
  <c r="S341" i="1" s="1" a="1"/>
  <c r="AI341" i="1" a="1"/>
  <c r="AI341" i="1"/>
  <c r="R341" i="1" s="1" a="1"/>
  <c r="R341" i="1" s="1"/>
  <c r="AH341" i="1" a="1"/>
  <c r="AH341" i="1" s="1"/>
  <c r="Q341" i="1" s="1" a="1"/>
  <c r="Q341" i="1" s="1"/>
  <c r="AG341" i="1" a="1"/>
  <c r="AG341" i="1"/>
  <c r="P341" i="1" s="1" a="1"/>
  <c r="P341" i="1" s="1"/>
  <c r="AF341" i="1" a="1"/>
  <c r="AF341" i="1" s="1"/>
  <c r="O341" i="1" s="1" a="1"/>
  <c r="O341" i="1" s="1"/>
  <c r="AE341" i="1" a="1"/>
  <c r="AE341" i="1" s="1"/>
  <c r="N341" i="1" s="1" a="1"/>
  <c r="N341" i="1" s="1"/>
  <c r="AD341" i="1" a="1"/>
  <c r="AD341" i="1" s="1"/>
  <c r="M341" i="1" s="1" a="1"/>
  <c r="M341" i="1" s="1"/>
  <c r="AC341" i="1" a="1"/>
  <c r="AC341" i="1"/>
  <c r="AB341" i="1" a="1"/>
  <c r="AB341" i="1" s="1"/>
  <c r="K341" i="1" s="1" a="1"/>
  <c r="K341" i="1" s="1"/>
  <c r="AA341" i="1" a="1"/>
  <c r="AA341" i="1"/>
  <c r="Z341" i="1" a="1"/>
  <c r="Z341" i="1"/>
  <c r="I341" i="1" s="1" a="1"/>
  <c r="X341" i="1" a="1"/>
  <c r="X341" i="1" s="1"/>
  <c r="W341" i="1" a="1"/>
  <c r="W341" i="1"/>
  <c r="S341" i="1"/>
  <c r="L341" i="1" a="1"/>
  <c r="L341" i="1" s="1"/>
  <c r="J341" i="1" a="1"/>
  <c r="J341" i="1" s="1"/>
  <c r="I341" i="1"/>
  <c r="AK340" i="1" a="1"/>
  <c r="AK340" i="1" s="1"/>
  <c r="T340" i="1" s="1" a="1"/>
  <c r="T340" i="1" s="1"/>
  <c r="AJ340" i="1" a="1"/>
  <c r="AJ340" i="1"/>
  <c r="S340" i="1" s="1" a="1"/>
  <c r="S340" i="1" s="1"/>
  <c r="AI340" i="1" a="1"/>
  <c r="AI340" i="1" s="1"/>
  <c r="AH340" i="1" a="1"/>
  <c r="AH340" i="1" s="1"/>
  <c r="Q340" i="1" s="1" a="1"/>
  <c r="Q340" i="1" s="1"/>
  <c r="AG340" i="1" a="1"/>
  <c r="AG340" i="1"/>
  <c r="P340" i="1" s="1" a="1"/>
  <c r="P340" i="1" s="1"/>
  <c r="AF340" i="1" a="1"/>
  <c r="AF340" i="1" s="1"/>
  <c r="O340" i="1" s="1" a="1"/>
  <c r="O340" i="1" s="1"/>
  <c r="AE340" i="1" a="1"/>
  <c r="AE340" i="1" s="1"/>
  <c r="N340" i="1" s="1" a="1"/>
  <c r="N340" i="1" s="1"/>
  <c r="AD340" i="1" a="1"/>
  <c r="AD340" i="1"/>
  <c r="M340" i="1" s="1" a="1"/>
  <c r="M340" i="1" s="1"/>
  <c r="AC340" i="1" a="1"/>
  <c r="AC340" i="1" s="1"/>
  <c r="L340" i="1" s="1" a="1"/>
  <c r="L340" i="1" s="1"/>
  <c r="AB340" i="1" a="1"/>
  <c r="AB340" i="1"/>
  <c r="AA340" i="1" a="1"/>
  <c r="AA340" i="1" s="1"/>
  <c r="Z340" i="1" a="1"/>
  <c r="Z340" i="1"/>
  <c r="I340" i="1" s="1" a="1"/>
  <c r="I340" i="1" s="1"/>
  <c r="X340" i="1" a="1"/>
  <c r="X340" i="1" s="1"/>
  <c r="W340" i="1" a="1"/>
  <c r="W340" i="1" s="1"/>
  <c r="R340" i="1" a="1"/>
  <c r="R340" i="1"/>
  <c r="K340" i="1" a="1"/>
  <c r="K340" i="1" s="1"/>
  <c r="J340" i="1" a="1"/>
  <c r="J340" i="1" s="1"/>
  <c r="AK339" i="1" a="1"/>
  <c r="AK339" i="1"/>
  <c r="AJ339" i="1" a="1"/>
  <c r="AJ339" i="1"/>
  <c r="S339" i="1" s="1" a="1"/>
  <c r="S339" i="1" s="1"/>
  <c r="AI339" i="1" a="1"/>
  <c r="AI339" i="1"/>
  <c r="R339" i="1" s="1" a="1"/>
  <c r="R339" i="1" s="1"/>
  <c r="AH339" i="1" a="1"/>
  <c r="AH339" i="1" s="1"/>
  <c r="Q339" i="1" s="1" a="1"/>
  <c r="Q339" i="1" s="1"/>
  <c r="AG339" i="1" a="1"/>
  <c r="AG339" i="1"/>
  <c r="AF339" i="1" a="1"/>
  <c r="AF339" i="1"/>
  <c r="AE339" i="1" a="1"/>
  <c r="AE339" i="1" s="1"/>
  <c r="AD339" i="1" a="1"/>
  <c r="AD339" i="1" s="1"/>
  <c r="M339" i="1" s="1" a="1"/>
  <c r="M339" i="1" s="1"/>
  <c r="AC339" i="1" a="1"/>
  <c r="AC339" i="1" s="1"/>
  <c r="L339" i="1" s="1" a="1"/>
  <c r="L339" i="1" s="1"/>
  <c r="AB339" i="1" a="1"/>
  <c r="AB339" i="1"/>
  <c r="AA339" i="1" a="1"/>
  <c r="AA339" i="1" s="1"/>
  <c r="Z339" i="1" a="1"/>
  <c r="Z339" i="1" s="1"/>
  <c r="I339" i="1" s="1" a="1"/>
  <c r="I339" i="1" s="1"/>
  <c r="X339" i="1" a="1"/>
  <c r="X339" i="1" s="1"/>
  <c r="W339" i="1" a="1"/>
  <c r="W339" i="1"/>
  <c r="T339" i="1" a="1"/>
  <c r="T339" i="1"/>
  <c r="P339" i="1" a="1"/>
  <c r="P339" i="1"/>
  <c r="O339" i="1" a="1"/>
  <c r="O339" i="1" s="1"/>
  <c r="N339" i="1" a="1"/>
  <c r="N339" i="1" s="1"/>
  <c r="K339" i="1" a="1"/>
  <c r="K339" i="1" s="1"/>
  <c r="AK338" i="1" a="1"/>
  <c r="AK338" i="1"/>
  <c r="T338" i="1" s="1" a="1"/>
  <c r="T338" i="1" s="1"/>
  <c r="AJ338" i="1" a="1"/>
  <c r="AJ338" i="1"/>
  <c r="S338" i="1" s="1" a="1"/>
  <c r="S338" i="1" s="1"/>
  <c r="AI338" i="1" a="1"/>
  <c r="AI338" i="1" s="1"/>
  <c r="R338" i="1" s="1" a="1"/>
  <c r="R338" i="1" s="1"/>
  <c r="AH338" i="1" a="1"/>
  <c r="AH338" i="1"/>
  <c r="AG338" i="1" a="1"/>
  <c r="AG338" i="1" s="1"/>
  <c r="P338" i="1" s="1" a="1"/>
  <c r="P338" i="1" s="1"/>
  <c r="AF338" i="1" a="1"/>
  <c r="AF338" i="1"/>
  <c r="O338" i="1" s="1" a="1"/>
  <c r="AE338" i="1" a="1"/>
  <c r="AE338" i="1" s="1"/>
  <c r="AD338" i="1" a="1"/>
  <c r="AD338" i="1" s="1"/>
  <c r="M338" i="1" s="1" a="1"/>
  <c r="M338" i="1" s="1"/>
  <c r="AC338" i="1" a="1"/>
  <c r="AC338" i="1" s="1"/>
  <c r="L338" i="1" s="1" a="1"/>
  <c r="L338" i="1" s="1"/>
  <c r="AB338" i="1" a="1"/>
  <c r="AB338" i="1"/>
  <c r="K338" i="1" s="1" a="1"/>
  <c r="AA338" i="1" a="1"/>
  <c r="AA338" i="1" s="1"/>
  <c r="J338" i="1" s="1" a="1"/>
  <c r="J338" i="1" s="1"/>
  <c r="Z338" i="1" a="1"/>
  <c r="Z338" i="1" s="1"/>
  <c r="X338" i="1" a="1"/>
  <c r="X338" i="1" s="1"/>
  <c r="W338" i="1" a="1"/>
  <c r="W338" i="1" s="1"/>
  <c r="Q338" i="1" a="1"/>
  <c r="Q338" i="1" s="1"/>
  <c r="O338" i="1"/>
  <c r="N338" i="1" a="1"/>
  <c r="N338" i="1" s="1"/>
  <c r="K338" i="1"/>
  <c r="AK337" i="1" a="1"/>
  <c r="AK337" i="1" s="1"/>
  <c r="T337" i="1" s="1" a="1"/>
  <c r="AJ337" i="1" a="1"/>
  <c r="AJ337" i="1" s="1"/>
  <c r="S337" i="1" s="1" a="1"/>
  <c r="S337" i="1" s="1"/>
  <c r="AI337" i="1" a="1"/>
  <c r="AI337" i="1"/>
  <c r="R337" i="1" s="1" a="1"/>
  <c r="AH337" i="1" a="1"/>
  <c r="AH337" i="1" s="1"/>
  <c r="AG337" i="1" a="1"/>
  <c r="AG337" i="1" s="1"/>
  <c r="P337" i="1" s="1" a="1"/>
  <c r="P337" i="1" s="1"/>
  <c r="AF337" i="1" a="1"/>
  <c r="AF337" i="1"/>
  <c r="O337" i="1" s="1" a="1"/>
  <c r="O337" i="1" s="1"/>
  <c r="AE337" i="1" a="1"/>
  <c r="AE337" i="1"/>
  <c r="N337" i="1" s="1" a="1"/>
  <c r="N337" i="1" s="1"/>
  <c r="AD337" i="1" a="1"/>
  <c r="AD337" i="1" s="1"/>
  <c r="AC337" i="1" a="1"/>
  <c r="AC337" i="1" s="1"/>
  <c r="L337" i="1" s="1" a="1"/>
  <c r="AB337" i="1" a="1"/>
  <c r="AB337" i="1"/>
  <c r="K337" i="1" s="1" a="1"/>
  <c r="K337" i="1" s="1"/>
  <c r="AA337" i="1" a="1"/>
  <c r="AA337" i="1"/>
  <c r="J337" i="1" s="1" a="1"/>
  <c r="Z337" i="1" a="1"/>
  <c r="Z337" i="1" s="1"/>
  <c r="X337" i="1" a="1"/>
  <c r="X337" i="1"/>
  <c r="W337" i="1" a="1"/>
  <c r="W337" i="1" s="1"/>
  <c r="T337" i="1"/>
  <c r="R337" i="1"/>
  <c r="Q337" i="1" a="1"/>
  <c r="Q337" i="1" s="1"/>
  <c r="M337" i="1" a="1"/>
  <c r="M337" i="1" s="1"/>
  <c r="L337" i="1"/>
  <c r="J337" i="1"/>
  <c r="I337" i="1" a="1"/>
  <c r="I337" i="1" s="1"/>
  <c r="AK336" i="1" a="1"/>
  <c r="AK336" i="1" s="1"/>
  <c r="AJ336" i="1" a="1"/>
  <c r="AJ336" i="1" s="1"/>
  <c r="AI336" i="1" a="1"/>
  <c r="AI336" i="1" s="1"/>
  <c r="R336" i="1" s="1" a="1"/>
  <c r="R336" i="1" s="1"/>
  <c r="AH336" i="1" a="1"/>
  <c r="AH336" i="1"/>
  <c r="Q336" i="1" s="1" a="1"/>
  <c r="Q336" i="1" s="1"/>
  <c r="AG336" i="1" a="1"/>
  <c r="AG336" i="1" s="1"/>
  <c r="P336" i="1" s="1" a="1"/>
  <c r="P336" i="1" s="1"/>
  <c r="AF336" i="1" a="1"/>
  <c r="AF336" i="1" s="1"/>
  <c r="O336" i="1" s="1" a="1"/>
  <c r="O336" i="1" s="1"/>
  <c r="AE336" i="1" a="1"/>
  <c r="AE336" i="1" s="1"/>
  <c r="N336" i="1" s="1" a="1"/>
  <c r="N336" i="1" s="1"/>
  <c r="AD336" i="1" a="1"/>
  <c r="AD336" i="1"/>
  <c r="M336" i="1" s="1" a="1"/>
  <c r="AC336" i="1" a="1"/>
  <c r="AC336" i="1" s="1"/>
  <c r="L336" i="1" s="1" a="1"/>
  <c r="L336" i="1" s="1"/>
  <c r="AB336" i="1" a="1"/>
  <c r="AB336" i="1" s="1"/>
  <c r="K336" i="1" s="1" a="1"/>
  <c r="K336" i="1" s="1"/>
  <c r="AA336" i="1" a="1"/>
  <c r="AA336" i="1" s="1"/>
  <c r="Z336" i="1" a="1"/>
  <c r="Z336" i="1"/>
  <c r="I336" i="1" s="1" a="1"/>
  <c r="X336" i="1" a="1"/>
  <c r="X336" i="1"/>
  <c r="W336" i="1" a="1"/>
  <c r="W336" i="1"/>
  <c r="T336" i="1" a="1"/>
  <c r="T336" i="1" s="1"/>
  <c r="S336" i="1" a="1"/>
  <c r="S336" i="1" s="1"/>
  <c r="M336" i="1"/>
  <c r="I336" i="1"/>
  <c r="AK335" i="1" a="1"/>
  <c r="AK335" i="1"/>
  <c r="T335" i="1" s="1" a="1"/>
  <c r="T335" i="1" s="1"/>
  <c r="AJ335" i="1" a="1"/>
  <c r="AJ335" i="1" s="1"/>
  <c r="S335" i="1" s="1" a="1"/>
  <c r="S335" i="1" s="1"/>
  <c r="AI335" i="1" a="1"/>
  <c r="AI335" i="1" s="1"/>
  <c r="AH335" i="1" a="1"/>
  <c r="AH335" i="1" s="1"/>
  <c r="Q335" i="1" s="1" a="1"/>
  <c r="Q335" i="1" s="1"/>
  <c r="AG335" i="1" a="1"/>
  <c r="AG335" i="1"/>
  <c r="P335" i="1" s="1" a="1"/>
  <c r="AF335" i="1" a="1"/>
  <c r="AF335" i="1" s="1"/>
  <c r="AE335" i="1" a="1"/>
  <c r="AE335" i="1" s="1"/>
  <c r="N335" i="1" s="1" a="1"/>
  <c r="N335" i="1" s="1"/>
  <c r="AD335" i="1" a="1"/>
  <c r="AD335" i="1" s="1"/>
  <c r="M335" i="1" s="1" a="1"/>
  <c r="M335" i="1" s="1"/>
  <c r="AC335" i="1" a="1"/>
  <c r="AC335" i="1"/>
  <c r="L335" i="1" s="1" a="1"/>
  <c r="AB335" i="1" a="1"/>
  <c r="AB335" i="1" s="1"/>
  <c r="K335" i="1" s="1" a="1"/>
  <c r="K335" i="1" s="1"/>
  <c r="AA335" i="1" a="1"/>
  <c r="AA335" i="1" s="1"/>
  <c r="Z335" i="1" a="1"/>
  <c r="Z335" i="1"/>
  <c r="X335" i="1" a="1"/>
  <c r="X335" i="1" s="1"/>
  <c r="W335" i="1" a="1"/>
  <c r="W335" i="1"/>
  <c r="R335" i="1" a="1"/>
  <c r="R335" i="1" s="1"/>
  <c r="P335" i="1"/>
  <c r="O335" i="1" a="1"/>
  <c r="O335" i="1" s="1"/>
  <c r="L335" i="1"/>
  <c r="J335" i="1" a="1"/>
  <c r="J335" i="1"/>
  <c r="AK334" i="1" a="1"/>
  <c r="AK334" i="1"/>
  <c r="T334" i="1" s="1" a="1"/>
  <c r="T334" i="1" s="1"/>
  <c r="AJ334" i="1" a="1"/>
  <c r="AJ334" i="1"/>
  <c r="S334" i="1" s="1" a="1"/>
  <c r="AI334" i="1" a="1"/>
  <c r="AI334" i="1" s="1"/>
  <c r="AH334" i="1" a="1"/>
  <c r="AH334" i="1" s="1"/>
  <c r="AG334" i="1" a="1"/>
  <c r="AG334" i="1"/>
  <c r="P334" i="1" s="1" a="1"/>
  <c r="P334" i="1" s="1"/>
  <c r="AF334" i="1" a="1"/>
  <c r="AF334" i="1"/>
  <c r="O334" i="1" s="1" a="1"/>
  <c r="O334" i="1" s="1"/>
  <c r="AE334" i="1" a="1"/>
  <c r="AE334" i="1" s="1"/>
  <c r="AD334" i="1" a="1"/>
  <c r="AD334" i="1" s="1"/>
  <c r="M334" i="1" s="1" a="1"/>
  <c r="AC334" i="1" a="1"/>
  <c r="AC334" i="1" s="1"/>
  <c r="L334" i="1" s="1" a="1"/>
  <c r="AB334" i="1" a="1"/>
  <c r="AB334" i="1"/>
  <c r="K334" i="1" s="1" a="1"/>
  <c r="K334" i="1" s="1"/>
  <c r="AA334" i="1" a="1"/>
  <c r="AA334" i="1" s="1"/>
  <c r="J334" i="1" s="1" a="1"/>
  <c r="J334" i="1" s="1"/>
  <c r="Z334" i="1" a="1"/>
  <c r="Z334" i="1" s="1"/>
  <c r="X334" i="1" a="1"/>
  <c r="X334" i="1" s="1"/>
  <c r="W334" i="1" a="1"/>
  <c r="W334" i="1" s="1"/>
  <c r="S334" i="1"/>
  <c r="R334" i="1" a="1"/>
  <c r="R334" i="1" s="1"/>
  <c r="Q334" i="1" a="1"/>
  <c r="Q334" i="1" s="1"/>
  <c r="N334" i="1" a="1"/>
  <c r="N334" i="1" s="1"/>
  <c r="M334" i="1"/>
  <c r="L334" i="1"/>
  <c r="AK333" i="1" a="1"/>
  <c r="AK333" i="1" s="1"/>
  <c r="T333" i="1" s="1" a="1"/>
  <c r="T333" i="1" s="1"/>
  <c r="AJ333" i="1" a="1"/>
  <c r="AJ333" i="1"/>
  <c r="S333" i="1" s="1" a="1"/>
  <c r="S333" i="1" s="1"/>
  <c r="AI333" i="1" a="1"/>
  <c r="AI333" i="1"/>
  <c r="R333" i="1" s="1" a="1"/>
  <c r="AH333" i="1" a="1"/>
  <c r="AH333" i="1" s="1"/>
  <c r="Q333" i="1" s="1" a="1"/>
  <c r="Q333" i="1" s="1"/>
  <c r="AG333" i="1" a="1"/>
  <c r="AG333" i="1" s="1"/>
  <c r="AF333" i="1" a="1"/>
  <c r="AF333" i="1"/>
  <c r="O333" i="1" s="1" a="1"/>
  <c r="O333" i="1" s="1"/>
  <c r="AE333" i="1" a="1"/>
  <c r="AE333" i="1"/>
  <c r="N333" i="1" s="1" a="1"/>
  <c r="N333" i="1" s="1"/>
  <c r="AD333" i="1" a="1"/>
  <c r="AD333" i="1" s="1"/>
  <c r="M333" i="1" s="1" a="1"/>
  <c r="M333" i="1" s="1"/>
  <c r="AC333" i="1" a="1"/>
  <c r="AC333" i="1" s="1"/>
  <c r="L333" i="1" s="1" a="1"/>
  <c r="AB333" i="1" a="1"/>
  <c r="AB333" i="1" s="1"/>
  <c r="K333" i="1" s="1" a="1"/>
  <c r="K333" i="1" s="1"/>
  <c r="AA333" i="1" a="1"/>
  <c r="AA333" i="1"/>
  <c r="Z333" i="1" a="1"/>
  <c r="Z333" i="1" s="1"/>
  <c r="Y333" i="1"/>
  <c r="X333" i="1" a="1"/>
  <c r="X333" i="1"/>
  <c r="W333" i="1" a="1"/>
  <c r="W333" i="1" s="1"/>
  <c r="R333" i="1"/>
  <c r="P333" i="1" a="1"/>
  <c r="P333" i="1" s="1"/>
  <c r="L333" i="1"/>
  <c r="J333" i="1" a="1"/>
  <c r="J333" i="1" s="1"/>
  <c r="I333" i="1" a="1"/>
  <c r="I333" i="1"/>
  <c r="AK332" i="1" a="1"/>
  <c r="AK332" i="1" s="1"/>
  <c r="T332" i="1" s="1" a="1"/>
  <c r="T332" i="1" s="1"/>
  <c r="AJ332" i="1" a="1"/>
  <c r="AJ332" i="1"/>
  <c r="AI332" i="1" a="1"/>
  <c r="AI332" i="1"/>
  <c r="R332" i="1" s="1" a="1"/>
  <c r="R332" i="1" s="1"/>
  <c r="AH332" i="1" a="1"/>
  <c r="AH332" i="1"/>
  <c r="Q332" i="1" s="1" a="1"/>
  <c r="Q332" i="1" s="1"/>
  <c r="AG332" i="1" a="1"/>
  <c r="AG332" i="1" s="1"/>
  <c r="AF332" i="1" a="1"/>
  <c r="AF332" i="1"/>
  <c r="AE332" i="1" a="1"/>
  <c r="AE332" i="1"/>
  <c r="N332" i="1" s="1" a="1"/>
  <c r="N332" i="1" s="1"/>
  <c r="AD332" i="1" a="1"/>
  <c r="AD332" i="1" s="1"/>
  <c r="M332" i="1" s="1" a="1"/>
  <c r="M332" i="1" s="1"/>
  <c r="AC332" i="1" a="1"/>
  <c r="AC332" i="1" s="1"/>
  <c r="AB332" i="1" a="1"/>
  <c r="AB332" i="1"/>
  <c r="AA332" i="1" a="1"/>
  <c r="AA332" i="1"/>
  <c r="J332" i="1" s="1" a="1"/>
  <c r="J332" i="1" s="1"/>
  <c r="Z332" i="1" a="1"/>
  <c r="Z332" i="1"/>
  <c r="X332" i="1" a="1"/>
  <c r="X332" i="1" s="1"/>
  <c r="W332" i="1" a="1"/>
  <c r="W332" i="1" s="1"/>
  <c r="S332" i="1" a="1"/>
  <c r="S332" i="1" s="1"/>
  <c r="P332" i="1" a="1"/>
  <c r="P332" i="1" s="1"/>
  <c r="O332" i="1" a="1"/>
  <c r="O332" i="1"/>
  <c r="L332" i="1" a="1"/>
  <c r="L332" i="1" s="1"/>
  <c r="K332" i="1" a="1"/>
  <c r="K332" i="1"/>
  <c r="AK331" i="1" a="1"/>
  <c r="AK331" i="1"/>
  <c r="T331" i="1" s="1" a="1"/>
  <c r="T331" i="1" s="1"/>
  <c r="AJ331" i="1" a="1"/>
  <c r="AJ331" i="1" s="1"/>
  <c r="S331" i="1" s="1" a="1"/>
  <c r="S331" i="1" s="1"/>
  <c r="AI331" i="1" a="1"/>
  <c r="AI331" i="1"/>
  <c r="AH331" i="1" a="1"/>
  <c r="AH331" i="1"/>
  <c r="Q331" i="1" s="1" a="1"/>
  <c r="Q331" i="1" s="1"/>
  <c r="AG331" i="1" a="1"/>
  <c r="AG331" i="1" s="1"/>
  <c r="AF331" i="1" a="1"/>
  <c r="AF331" i="1" s="1"/>
  <c r="AE331" i="1" a="1"/>
  <c r="AE331" i="1"/>
  <c r="AD331" i="1" a="1"/>
  <c r="AD331" i="1"/>
  <c r="M331" i="1" s="1" a="1"/>
  <c r="M331" i="1" s="1"/>
  <c r="AC331" i="1" a="1"/>
  <c r="AC331" i="1"/>
  <c r="L331" i="1" s="1" a="1"/>
  <c r="L331" i="1" s="1"/>
  <c r="AB331" i="1" a="1"/>
  <c r="AB331" i="1" s="1"/>
  <c r="AA331" i="1" a="1"/>
  <c r="AA331" i="1"/>
  <c r="Z331" i="1" a="1"/>
  <c r="Z331" i="1"/>
  <c r="I331" i="1" s="1" a="1"/>
  <c r="I331" i="1" s="1"/>
  <c r="X331" i="1" a="1"/>
  <c r="X331" i="1"/>
  <c r="W331" i="1" a="1"/>
  <c r="W331" i="1" s="1"/>
  <c r="R331" i="1" a="1"/>
  <c r="R331" i="1" s="1"/>
  <c r="O331" i="1" a="1"/>
  <c r="O331" i="1" s="1"/>
  <c r="N331" i="1" a="1"/>
  <c r="N331" i="1" s="1"/>
  <c r="K331" i="1" a="1"/>
  <c r="K331" i="1"/>
  <c r="J331" i="1" a="1"/>
  <c r="J331" i="1" s="1"/>
  <c r="AJ330" i="1"/>
  <c r="AI330" i="1"/>
  <c r="AH330" i="1"/>
  <c r="AA330" i="1"/>
  <c r="Z330" i="1"/>
  <c r="X330" i="1" a="1"/>
  <c r="X330" i="1" s="1"/>
  <c r="W330" i="1" a="1"/>
  <c r="W330" i="1" s="1"/>
  <c r="J330" i="1"/>
  <c r="AH329" i="1"/>
  <c r="Z329" i="1"/>
  <c r="X329" i="1" a="1"/>
  <c r="X329" i="1" s="1"/>
  <c r="W329" i="1" a="1"/>
  <c r="W329" i="1" s="1"/>
  <c r="O329" i="1"/>
  <c r="AK328" i="1"/>
  <c r="X328" i="1" a="1"/>
  <c r="X328" i="1"/>
  <c r="W328" i="1" a="1"/>
  <c r="W328" i="1"/>
  <c r="X327" i="1" a="1"/>
  <c r="X327" i="1" s="1"/>
  <c r="W327" i="1" a="1"/>
  <c r="W327" i="1"/>
  <c r="AK326" i="1"/>
  <c r="AF326" i="1"/>
  <c r="AF328" i="1" s="1"/>
  <c r="AE326" i="1"/>
  <c r="AE328" i="1" s="1"/>
  <c r="AD326" i="1"/>
  <c r="AD328" i="1" s="1"/>
  <c r="X326" i="1" a="1"/>
  <c r="X326" i="1"/>
  <c r="W326" i="1" a="1"/>
  <c r="W326" i="1" s="1"/>
  <c r="O326" i="1"/>
  <c r="O328" i="1" s="1"/>
  <c r="N326" i="1"/>
  <c r="N328" i="1" s="1"/>
  <c r="AK325" i="1" a="1"/>
  <c r="AK325" i="1"/>
  <c r="AJ325" i="1" a="1"/>
  <c r="AJ325" i="1" s="1"/>
  <c r="AI325" i="1" a="1"/>
  <c r="AI325" i="1"/>
  <c r="AH325" i="1" a="1"/>
  <c r="AH325" i="1"/>
  <c r="Q325" i="1" s="1" a="1"/>
  <c r="Q325" i="1" s="1"/>
  <c r="AG325" i="1" a="1"/>
  <c r="AG325" i="1"/>
  <c r="P325" i="1" s="1" a="1"/>
  <c r="P325" i="1" s="1"/>
  <c r="AF325" i="1" a="1"/>
  <c r="AF325" i="1" s="1"/>
  <c r="O325" i="1" s="1" a="1"/>
  <c r="O325" i="1" s="1"/>
  <c r="AE325" i="1" a="1"/>
  <c r="AE325" i="1"/>
  <c r="AD325" i="1" a="1"/>
  <c r="AD325" i="1"/>
  <c r="AC325" i="1" a="1"/>
  <c r="AC325" i="1"/>
  <c r="L325" i="1" s="1" a="1"/>
  <c r="L325" i="1" s="1"/>
  <c r="AB325" i="1" a="1"/>
  <c r="AB325" i="1" s="1"/>
  <c r="AA325" i="1" a="1"/>
  <c r="AA325" i="1"/>
  <c r="Z325" i="1" a="1"/>
  <c r="Z325" i="1"/>
  <c r="X325" i="1" a="1"/>
  <c r="X325" i="1"/>
  <c r="W325" i="1" a="1"/>
  <c r="W325" i="1" s="1"/>
  <c r="S325" i="1" a="1"/>
  <c r="S325" i="1" s="1"/>
  <c r="R325" i="1" a="1"/>
  <c r="R325" i="1"/>
  <c r="N325" i="1" a="1"/>
  <c r="N325" i="1"/>
  <c r="K325" i="1" a="1"/>
  <c r="K325" i="1" s="1"/>
  <c r="J325" i="1" a="1"/>
  <c r="J325" i="1"/>
  <c r="AK324" i="1" a="1"/>
  <c r="AK324" i="1"/>
  <c r="AJ324" i="1" a="1"/>
  <c r="AJ324" i="1"/>
  <c r="AI324" i="1" a="1"/>
  <c r="AI324" i="1" s="1"/>
  <c r="AH324" i="1" a="1"/>
  <c r="AH324" i="1"/>
  <c r="AH327" i="1" s="1"/>
  <c r="Q327" i="1" s="1" a="1"/>
  <c r="Q327" i="1" s="1"/>
  <c r="AG324" i="1" a="1"/>
  <c r="AG324" i="1"/>
  <c r="AF324" i="1" a="1"/>
  <c r="AF324" i="1"/>
  <c r="AE324" i="1" a="1"/>
  <c r="AE324" i="1" s="1"/>
  <c r="AD324" i="1" a="1"/>
  <c r="AD324" i="1"/>
  <c r="AD329" i="1" s="1"/>
  <c r="AC324" i="1" a="1"/>
  <c r="AC324" i="1"/>
  <c r="AB324" i="1" a="1"/>
  <c r="AB324" i="1" s="1"/>
  <c r="AA324" i="1" a="1"/>
  <c r="AA324" i="1" s="1"/>
  <c r="Z324" i="1" a="1"/>
  <c r="Z324" i="1"/>
  <c r="X324" i="1" a="1"/>
  <c r="X324" i="1"/>
  <c r="W324" i="1" a="1"/>
  <c r="W324" i="1"/>
  <c r="Q324" i="1" a="1"/>
  <c r="Q324" i="1" s="1"/>
  <c r="O324" i="1" a="1"/>
  <c r="O324" i="1" s="1"/>
  <c r="O330" i="1" s="1"/>
  <c r="N324" i="1" a="1"/>
  <c r="N324" i="1" s="1"/>
  <c r="M324" i="1" a="1"/>
  <c r="M324" i="1"/>
  <c r="J324" i="1" a="1"/>
  <c r="J324" i="1" s="1"/>
  <c r="I324" i="1" a="1"/>
  <c r="I324" i="1" s="1"/>
  <c r="AK323" i="1" a="1"/>
  <c r="AK323" i="1"/>
  <c r="AJ323" i="1" a="1"/>
  <c r="AJ323" i="1"/>
  <c r="AI323" i="1" a="1"/>
  <c r="AI323" i="1" s="1"/>
  <c r="AH323" i="1" a="1"/>
  <c r="AH323" i="1" s="1"/>
  <c r="AG323" i="1" a="1"/>
  <c r="AG323" i="1"/>
  <c r="AF323" i="1" a="1"/>
  <c r="AF323" i="1"/>
  <c r="AE323" i="1" a="1"/>
  <c r="AE323" i="1"/>
  <c r="AD323" i="1" a="1"/>
  <c r="AD323" i="1" s="1"/>
  <c r="AC323" i="1" a="1"/>
  <c r="AC323" i="1"/>
  <c r="AB323" i="1" a="1"/>
  <c r="AB323" i="1"/>
  <c r="AA323" i="1" a="1"/>
  <c r="AA323" i="1"/>
  <c r="Z323" i="1" a="1"/>
  <c r="Z323" i="1" s="1"/>
  <c r="X323" i="1" a="1"/>
  <c r="X323" i="1" s="1"/>
  <c r="W323" i="1" a="1"/>
  <c r="W323" i="1" s="1"/>
  <c r="T323" i="1" a="1"/>
  <c r="T323" i="1" s="1"/>
  <c r="M323" i="1" a="1"/>
  <c r="M323" i="1" s="1"/>
  <c r="J323" i="1" a="1"/>
  <c r="J323" i="1" s="1"/>
  <c r="A322" i="1" a="1"/>
  <c r="A322" i="1"/>
  <c r="C322" i="1" s="1"/>
  <c r="D322" i="1" s="1"/>
  <c r="AK321" i="1" a="1"/>
  <c r="AK321" i="1" s="1"/>
  <c r="T321" i="1" s="1" a="1"/>
  <c r="T321" i="1" s="1"/>
  <c r="AJ321" i="1" a="1"/>
  <c r="AJ321" i="1"/>
  <c r="S321" i="1" s="1" a="1"/>
  <c r="S321" i="1" s="1"/>
  <c r="AI321" i="1" a="1"/>
  <c r="AI321" i="1"/>
  <c r="R321" i="1" s="1" a="1"/>
  <c r="R321" i="1" s="1"/>
  <c r="AH321" i="1" a="1"/>
  <c r="AH321" i="1"/>
  <c r="AG321" i="1" a="1"/>
  <c r="AG321" i="1" s="1"/>
  <c r="P321" i="1" s="1" a="1"/>
  <c r="P321" i="1" s="1"/>
  <c r="AF321" i="1" a="1"/>
  <c r="AF321" i="1"/>
  <c r="AE321" i="1" a="1"/>
  <c r="AE321" i="1"/>
  <c r="N321" i="1" s="1" a="1"/>
  <c r="N321" i="1" s="1"/>
  <c r="AD321" i="1" a="1"/>
  <c r="AD321" i="1" s="1"/>
  <c r="AC321" i="1" a="1"/>
  <c r="AC321" i="1" s="1"/>
  <c r="AB321" i="1" a="1"/>
  <c r="AB321" i="1"/>
  <c r="K321" i="1" s="1" a="1"/>
  <c r="K321" i="1" s="1"/>
  <c r="AA321" i="1" a="1"/>
  <c r="AA321" i="1"/>
  <c r="J321" i="1" s="1" a="1"/>
  <c r="J321" i="1" s="1"/>
  <c r="Z321" i="1" a="1"/>
  <c r="Z321" i="1" s="1"/>
  <c r="X321" i="1" a="1"/>
  <c r="X321" i="1" s="1"/>
  <c r="W321" i="1" a="1"/>
  <c r="W321" i="1" s="1"/>
  <c r="Q321" i="1" a="1"/>
  <c r="Q321" i="1" s="1"/>
  <c r="O321" i="1" a="1"/>
  <c r="O321" i="1"/>
  <c r="M321" i="1" a="1"/>
  <c r="M321" i="1" s="1"/>
  <c r="L321" i="1" a="1"/>
  <c r="L321" i="1"/>
  <c r="AK320" i="1" a="1"/>
  <c r="AK320" i="1"/>
  <c r="T320" i="1" s="1" a="1"/>
  <c r="T320" i="1" s="1"/>
  <c r="AJ320" i="1" a="1"/>
  <c r="AJ320" i="1"/>
  <c r="AI320" i="1" a="1"/>
  <c r="AI320" i="1"/>
  <c r="AH320" i="1" a="1"/>
  <c r="AH320" i="1"/>
  <c r="Q320" i="1" s="1" a="1"/>
  <c r="Q320" i="1" s="1"/>
  <c r="AG320" i="1" a="1"/>
  <c r="AG320" i="1"/>
  <c r="P320" i="1" s="1" a="1"/>
  <c r="P320" i="1" s="1"/>
  <c r="AF320" i="1" a="1"/>
  <c r="AF320" i="1"/>
  <c r="AE320" i="1" a="1"/>
  <c r="AE320" i="1"/>
  <c r="AD320" i="1" a="1"/>
  <c r="AD320" i="1"/>
  <c r="M320" i="1" s="1" a="1"/>
  <c r="M320" i="1" s="1"/>
  <c r="AC320" i="1" a="1"/>
  <c r="AC320" i="1"/>
  <c r="AB320" i="1" a="1"/>
  <c r="AB320" i="1"/>
  <c r="AA320" i="1" a="1"/>
  <c r="AA320" i="1"/>
  <c r="Z320" i="1" a="1"/>
  <c r="Z320" i="1"/>
  <c r="I320" i="1" s="1" a="1"/>
  <c r="I320" i="1" s="1"/>
  <c r="X320" i="1" a="1"/>
  <c r="X320" i="1" s="1"/>
  <c r="W320" i="1" a="1"/>
  <c r="W320" i="1"/>
  <c r="S320" i="1" a="1"/>
  <c r="S320" i="1"/>
  <c r="R320" i="1" a="1"/>
  <c r="R320" i="1" s="1"/>
  <c r="O320" i="1" a="1"/>
  <c r="O320" i="1" s="1"/>
  <c r="N320" i="1" a="1"/>
  <c r="N320" i="1" s="1"/>
  <c r="K320" i="1" a="1"/>
  <c r="K320" i="1"/>
  <c r="J320" i="1" a="1"/>
  <c r="J320" i="1" s="1"/>
  <c r="AK319" i="1" a="1"/>
  <c r="AK319" i="1"/>
  <c r="T319" i="1" s="1" a="1"/>
  <c r="T319" i="1" s="1"/>
  <c r="AJ319" i="1" a="1"/>
  <c r="AJ319" i="1" s="1"/>
  <c r="S319" i="1" s="1" a="1"/>
  <c r="S319" i="1" s="1"/>
  <c r="AI319" i="1" a="1"/>
  <c r="AI319" i="1"/>
  <c r="AH319" i="1" a="1"/>
  <c r="AH319" i="1"/>
  <c r="Q319" i="1" s="1" a="1"/>
  <c r="Q319" i="1" s="1"/>
  <c r="AG319" i="1" a="1"/>
  <c r="AG319" i="1"/>
  <c r="P319" i="1" s="1" a="1"/>
  <c r="P319" i="1" s="1"/>
  <c r="AF319" i="1" a="1"/>
  <c r="AF319" i="1" s="1"/>
  <c r="O319" i="1" s="1" a="1"/>
  <c r="O319" i="1" s="1"/>
  <c r="AE319" i="1" a="1"/>
  <c r="AE319" i="1"/>
  <c r="AD319" i="1" a="1"/>
  <c r="AD319" i="1"/>
  <c r="AC319" i="1" a="1"/>
  <c r="AC319" i="1"/>
  <c r="L319" i="1" s="1" a="1"/>
  <c r="L319" i="1" s="1"/>
  <c r="AB319" i="1" a="1"/>
  <c r="AB319" i="1" s="1"/>
  <c r="K319" i="1" s="1" a="1"/>
  <c r="K319" i="1" s="1"/>
  <c r="AA319" i="1" a="1"/>
  <c r="AA319" i="1"/>
  <c r="Z319" i="1" a="1"/>
  <c r="Z319" i="1"/>
  <c r="X319" i="1" a="1"/>
  <c r="X319" i="1"/>
  <c r="W319" i="1" a="1"/>
  <c r="W319" i="1" s="1"/>
  <c r="R319" i="1" a="1"/>
  <c r="R319" i="1"/>
  <c r="N319" i="1" a="1"/>
  <c r="N319" i="1" s="1"/>
  <c r="M319" i="1" a="1"/>
  <c r="M319" i="1" s="1"/>
  <c r="J319" i="1" a="1"/>
  <c r="J319" i="1"/>
  <c r="AK318" i="1" a="1"/>
  <c r="AK318" i="1"/>
  <c r="AJ318" i="1" a="1"/>
  <c r="AJ318" i="1"/>
  <c r="S318" i="1" s="1" a="1"/>
  <c r="S318" i="1" s="1"/>
  <c r="AI318" i="1" a="1"/>
  <c r="AI318" i="1"/>
  <c r="R318" i="1" s="1" a="1"/>
  <c r="R318" i="1" s="1"/>
  <c r="AH318" i="1" a="1"/>
  <c r="AH318" i="1"/>
  <c r="AG318" i="1" a="1"/>
  <c r="AG318" i="1"/>
  <c r="P318" i="1" s="1" a="1"/>
  <c r="P318" i="1" s="1"/>
  <c r="AF318" i="1" a="1"/>
  <c r="AF318" i="1"/>
  <c r="O318" i="1" s="1" a="1"/>
  <c r="O318" i="1" s="1"/>
  <c r="AE318" i="1" a="1"/>
  <c r="AE318" i="1"/>
  <c r="AD318" i="1" a="1"/>
  <c r="AD318" i="1"/>
  <c r="AC318" i="1" a="1"/>
  <c r="AC318" i="1"/>
  <c r="L318" i="1" s="1" a="1"/>
  <c r="L318" i="1" s="1"/>
  <c r="AB318" i="1" a="1"/>
  <c r="AB318" i="1"/>
  <c r="K318" i="1" s="1" a="1"/>
  <c r="K318" i="1" s="1"/>
  <c r="AA318" i="1" a="1"/>
  <c r="AA318" i="1"/>
  <c r="Z318" i="1" a="1"/>
  <c r="Z318" i="1"/>
  <c r="X318" i="1" a="1"/>
  <c r="X318" i="1" s="1"/>
  <c r="W318" i="1" a="1"/>
  <c r="W318" i="1" s="1"/>
  <c r="T318" i="1" a="1"/>
  <c r="T318" i="1" s="1"/>
  <c r="Q318" i="1" a="1"/>
  <c r="Q318" i="1"/>
  <c r="N318" i="1" a="1"/>
  <c r="N318" i="1" s="1"/>
  <c r="M318" i="1" a="1"/>
  <c r="M318" i="1"/>
  <c r="I318" i="1" a="1"/>
  <c r="I318" i="1"/>
  <c r="AK317" i="1" a="1"/>
  <c r="AK317" i="1"/>
  <c r="AJ317" i="1" a="1"/>
  <c r="AJ317" i="1"/>
  <c r="S317" i="1" s="1" a="1"/>
  <c r="S317" i="1" s="1"/>
  <c r="AI317" i="1" a="1"/>
  <c r="AI317" i="1"/>
  <c r="R317" i="1" s="1" a="1"/>
  <c r="R317" i="1" s="1"/>
  <c r="AH317" i="1" a="1"/>
  <c r="AH317" i="1" s="1"/>
  <c r="AG317" i="1" a="1"/>
  <c r="AG317" i="1"/>
  <c r="AF317" i="1" a="1"/>
  <c r="AF317" i="1"/>
  <c r="AE317" i="1" a="1"/>
  <c r="AE317" i="1"/>
  <c r="N317" i="1" s="1" a="1"/>
  <c r="N317" i="1" s="1"/>
  <c r="AD317" i="1" a="1"/>
  <c r="AD317" i="1" s="1"/>
  <c r="AC317" i="1" a="1"/>
  <c r="AC317" i="1"/>
  <c r="AB317" i="1" a="1"/>
  <c r="AB317" i="1"/>
  <c r="K317" i="1" s="1" a="1"/>
  <c r="K317" i="1" s="1"/>
  <c r="AA317" i="1" a="1"/>
  <c r="AA317" i="1"/>
  <c r="J317" i="1" s="1" a="1"/>
  <c r="J317" i="1" s="1"/>
  <c r="Z317" i="1" a="1"/>
  <c r="Z317" i="1" s="1"/>
  <c r="X317" i="1" a="1"/>
  <c r="X317" i="1"/>
  <c r="W317" i="1" a="1"/>
  <c r="W317" i="1" s="1"/>
  <c r="T317" i="1" a="1"/>
  <c r="T317" i="1" s="1"/>
  <c r="Q317" i="1" a="1"/>
  <c r="Q317" i="1" s="1"/>
  <c r="P317" i="1" a="1"/>
  <c r="P317" i="1"/>
  <c r="O317" i="1" a="1"/>
  <c r="O317" i="1" s="1"/>
  <c r="M317" i="1" a="1"/>
  <c r="M317" i="1" s="1"/>
  <c r="L317" i="1" a="1"/>
  <c r="L317" i="1" s="1"/>
  <c r="I317" i="1" a="1"/>
  <c r="I317" i="1" s="1"/>
  <c r="AK316" i="1" a="1"/>
  <c r="AK316" i="1"/>
  <c r="T316" i="1" s="1" a="1"/>
  <c r="T316" i="1" s="1"/>
  <c r="AJ316" i="1" a="1"/>
  <c r="AJ316" i="1"/>
  <c r="AI316" i="1" a="1"/>
  <c r="AI316" i="1"/>
  <c r="AH316" i="1" a="1"/>
  <c r="AH316" i="1"/>
  <c r="Q316" i="1" s="1" a="1"/>
  <c r="Q316" i="1" s="1"/>
  <c r="AG316" i="1" a="1"/>
  <c r="AG316" i="1"/>
  <c r="P316" i="1" s="1" a="1"/>
  <c r="P316" i="1" s="1"/>
  <c r="AF316" i="1" a="1"/>
  <c r="AF316" i="1"/>
  <c r="AE316" i="1" a="1"/>
  <c r="AE316" i="1"/>
  <c r="AD316" i="1" a="1"/>
  <c r="AD316" i="1"/>
  <c r="M316" i="1" s="1" a="1"/>
  <c r="M316" i="1" s="1"/>
  <c r="AC316" i="1" a="1"/>
  <c r="AC316" i="1"/>
  <c r="AB316" i="1" a="1"/>
  <c r="AB316" i="1"/>
  <c r="AA316" i="1" a="1"/>
  <c r="AA316" i="1"/>
  <c r="Z316" i="1" a="1"/>
  <c r="Z316" i="1"/>
  <c r="I316" i="1" s="1" a="1"/>
  <c r="I316" i="1" s="1"/>
  <c r="X316" i="1" a="1"/>
  <c r="X316" i="1" s="1"/>
  <c r="W316" i="1" a="1"/>
  <c r="W316" i="1"/>
  <c r="S316" i="1" a="1"/>
  <c r="S316" i="1"/>
  <c r="R316" i="1" a="1"/>
  <c r="R316" i="1" s="1"/>
  <c r="O316" i="1" a="1"/>
  <c r="O316" i="1"/>
  <c r="N316" i="1" a="1"/>
  <c r="N316" i="1" s="1"/>
  <c r="K316" i="1" a="1"/>
  <c r="K316" i="1"/>
  <c r="J316" i="1" a="1"/>
  <c r="J316" i="1" s="1"/>
  <c r="AK315" i="1" a="1"/>
  <c r="AK315" i="1"/>
  <c r="T315" i="1" s="1" a="1"/>
  <c r="T315" i="1" s="1"/>
  <c r="AJ315" i="1" a="1"/>
  <c r="AJ315" i="1" s="1"/>
  <c r="S315" i="1" s="1" a="1"/>
  <c r="S315" i="1" s="1"/>
  <c r="AI315" i="1" a="1"/>
  <c r="AI315" i="1"/>
  <c r="AH315" i="1" a="1"/>
  <c r="AH315" i="1"/>
  <c r="Q315" i="1" s="1" a="1"/>
  <c r="Q315" i="1" s="1"/>
  <c r="AG315" i="1" a="1"/>
  <c r="AG315" i="1"/>
  <c r="P315" i="1" s="1" a="1"/>
  <c r="P315" i="1" s="1"/>
  <c r="AF315" i="1" a="1"/>
  <c r="AF315" i="1" s="1"/>
  <c r="O315" i="1" s="1" a="1"/>
  <c r="O315" i="1" s="1"/>
  <c r="AE315" i="1" a="1"/>
  <c r="AE315" i="1"/>
  <c r="AD315" i="1" a="1"/>
  <c r="AD315" i="1"/>
  <c r="AC315" i="1" a="1"/>
  <c r="AC315" i="1"/>
  <c r="L315" i="1" s="1" a="1"/>
  <c r="L315" i="1" s="1"/>
  <c r="AB315" i="1" a="1"/>
  <c r="AB315" i="1" s="1"/>
  <c r="K315" i="1" s="1" a="1"/>
  <c r="K315" i="1" s="1"/>
  <c r="AA315" i="1" a="1"/>
  <c r="AA315" i="1"/>
  <c r="Z315" i="1" a="1"/>
  <c r="Z315" i="1"/>
  <c r="X315" i="1" a="1"/>
  <c r="X315" i="1" s="1"/>
  <c r="W315" i="1" a="1"/>
  <c r="W315" i="1" s="1"/>
  <c r="R315" i="1" a="1"/>
  <c r="R315" i="1"/>
  <c r="N315" i="1" a="1"/>
  <c r="N315" i="1"/>
  <c r="M315" i="1" a="1"/>
  <c r="M315" i="1" s="1"/>
  <c r="J315" i="1" a="1"/>
  <c r="J315" i="1"/>
  <c r="AK314" i="1" a="1"/>
  <c r="AK314" i="1"/>
  <c r="AJ314" i="1" a="1"/>
  <c r="AJ314" i="1"/>
  <c r="S314" i="1" s="1" a="1"/>
  <c r="S314" i="1" s="1"/>
  <c r="AI314" i="1" a="1"/>
  <c r="AI314" i="1"/>
  <c r="R314" i="1" s="1" a="1"/>
  <c r="R314" i="1" s="1"/>
  <c r="AH314" i="1" a="1"/>
  <c r="AH314" i="1"/>
  <c r="AG314" i="1" a="1"/>
  <c r="AG314" i="1"/>
  <c r="P314" i="1" s="1" a="1"/>
  <c r="P314" i="1" s="1"/>
  <c r="AF314" i="1" a="1"/>
  <c r="AF314" i="1"/>
  <c r="O314" i="1" s="1" a="1"/>
  <c r="O314" i="1" s="1"/>
  <c r="AE314" i="1" a="1"/>
  <c r="AE314" i="1"/>
  <c r="AD314" i="1" a="1"/>
  <c r="AD314" i="1"/>
  <c r="AC314" i="1" a="1"/>
  <c r="AC314" i="1"/>
  <c r="AB314" i="1" a="1"/>
  <c r="AB314" i="1"/>
  <c r="K314" i="1" s="1" a="1"/>
  <c r="K314" i="1" s="1"/>
  <c r="AA314" i="1" a="1"/>
  <c r="AA314" i="1"/>
  <c r="Z314" i="1" a="1"/>
  <c r="Z314" i="1"/>
  <c r="X314" i="1" a="1"/>
  <c r="X314" i="1" s="1"/>
  <c r="W314" i="1" a="1"/>
  <c r="W314" i="1"/>
  <c r="T314" i="1" a="1"/>
  <c r="T314" i="1" s="1"/>
  <c r="Q314" i="1" a="1"/>
  <c r="Q314" i="1"/>
  <c r="N314" i="1" a="1"/>
  <c r="N314" i="1" s="1"/>
  <c r="M314" i="1" a="1"/>
  <c r="M314" i="1"/>
  <c r="L314" i="1" a="1"/>
  <c r="L314" i="1" s="1"/>
  <c r="I314" i="1" a="1"/>
  <c r="I314" i="1"/>
  <c r="AK313" i="1" a="1"/>
  <c r="AK313" i="1"/>
  <c r="AJ313" i="1" a="1"/>
  <c r="AJ313" i="1"/>
  <c r="S313" i="1" s="1" a="1"/>
  <c r="S313" i="1" s="1"/>
  <c r="AI313" i="1" a="1"/>
  <c r="AI313" i="1"/>
  <c r="R313" i="1" s="1" a="1"/>
  <c r="R313" i="1" s="1"/>
  <c r="AH313" i="1" a="1"/>
  <c r="AH313" i="1" s="1"/>
  <c r="AG313" i="1" a="1"/>
  <c r="AG313" i="1"/>
  <c r="AF313" i="1" a="1"/>
  <c r="AF313" i="1"/>
  <c r="O313" i="1" s="1" a="1"/>
  <c r="O313" i="1" s="1"/>
  <c r="AE313" i="1" a="1"/>
  <c r="AE313" i="1"/>
  <c r="N313" i="1" s="1" a="1"/>
  <c r="N313" i="1" s="1"/>
  <c r="AD313" i="1" a="1"/>
  <c r="AD313" i="1" s="1"/>
  <c r="AC313" i="1" a="1"/>
  <c r="AC313" i="1"/>
  <c r="AB313" i="1" a="1"/>
  <c r="AB313" i="1"/>
  <c r="K313" i="1" s="1" a="1"/>
  <c r="K313" i="1" s="1"/>
  <c r="AA313" i="1" a="1"/>
  <c r="AA313" i="1"/>
  <c r="J313" i="1" s="1" a="1"/>
  <c r="J313" i="1" s="1"/>
  <c r="Z313" i="1" a="1"/>
  <c r="Z313" i="1" s="1"/>
  <c r="X313" i="1" a="1"/>
  <c r="X313" i="1"/>
  <c r="W313" i="1" a="1"/>
  <c r="W313" i="1" s="1"/>
  <c r="T313" i="1" a="1"/>
  <c r="T313" i="1" s="1"/>
  <c r="Q313" i="1" a="1"/>
  <c r="Q313" i="1" s="1"/>
  <c r="P313" i="1" a="1"/>
  <c r="P313" i="1"/>
  <c r="M313" i="1" a="1"/>
  <c r="M313" i="1" s="1"/>
  <c r="L313" i="1" a="1"/>
  <c r="L313" i="1" s="1"/>
  <c r="I313" i="1" a="1"/>
  <c r="I313" i="1" s="1"/>
  <c r="AK312" i="1" a="1"/>
  <c r="AK312" i="1"/>
  <c r="T312" i="1" s="1" a="1"/>
  <c r="T312" i="1" s="1"/>
  <c r="AJ312" i="1" a="1"/>
  <c r="AJ312" i="1"/>
  <c r="AI312" i="1" a="1"/>
  <c r="AI312" i="1"/>
  <c r="AH312" i="1" a="1"/>
  <c r="AH312" i="1"/>
  <c r="Q312" i="1" s="1" a="1"/>
  <c r="Q312" i="1" s="1"/>
  <c r="AG312" i="1" a="1"/>
  <c r="AG312" i="1"/>
  <c r="P312" i="1" s="1" a="1"/>
  <c r="P312" i="1" s="1"/>
  <c r="AF312" i="1" a="1"/>
  <c r="AF312" i="1"/>
  <c r="AE312" i="1" a="1"/>
  <c r="AE312" i="1"/>
  <c r="AD312" i="1" a="1"/>
  <c r="AD312" i="1"/>
  <c r="M312" i="1" s="1" a="1"/>
  <c r="M312" i="1" s="1"/>
  <c r="AC312" i="1" a="1"/>
  <c r="AC312" i="1"/>
  <c r="AB312" i="1" a="1"/>
  <c r="AB312" i="1"/>
  <c r="AA312" i="1" a="1"/>
  <c r="AA312" i="1"/>
  <c r="Z312" i="1" a="1"/>
  <c r="Z312" i="1"/>
  <c r="I312" i="1" s="1" a="1"/>
  <c r="I312" i="1" s="1"/>
  <c r="X312" i="1" a="1"/>
  <c r="X312" i="1" s="1"/>
  <c r="W312" i="1" a="1"/>
  <c r="W312" i="1"/>
  <c r="S312" i="1" a="1"/>
  <c r="S312" i="1"/>
  <c r="R312" i="1" a="1"/>
  <c r="R312" i="1" s="1"/>
  <c r="O312" i="1" a="1"/>
  <c r="O312" i="1"/>
  <c r="N312" i="1" a="1"/>
  <c r="N312" i="1" s="1"/>
  <c r="K312" i="1" a="1"/>
  <c r="K312" i="1"/>
  <c r="J312" i="1" a="1"/>
  <c r="J312" i="1" s="1"/>
  <c r="AK311" i="1" a="1"/>
  <c r="AK311" i="1"/>
  <c r="T311" i="1" s="1" a="1"/>
  <c r="T311" i="1" s="1"/>
  <c r="AJ311" i="1" a="1"/>
  <c r="AJ311" i="1" s="1"/>
  <c r="S311" i="1" s="1" a="1"/>
  <c r="S311" i="1" s="1"/>
  <c r="AI311" i="1" a="1"/>
  <c r="AI311" i="1"/>
  <c r="AH311" i="1" a="1"/>
  <c r="AH311" i="1"/>
  <c r="Q311" i="1" s="1" a="1"/>
  <c r="Q311" i="1" s="1"/>
  <c r="AG311" i="1" a="1"/>
  <c r="AG311" i="1"/>
  <c r="P311" i="1" s="1" a="1"/>
  <c r="P311" i="1" s="1"/>
  <c r="AF311" i="1" a="1"/>
  <c r="AF311" i="1" s="1"/>
  <c r="AE311" i="1" a="1"/>
  <c r="AE311" i="1"/>
  <c r="AD311" i="1" a="1"/>
  <c r="AD311" i="1"/>
  <c r="AC311" i="1" a="1"/>
  <c r="AC311" i="1"/>
  <c r="L311" i="1" s="1" a="1"/>
  <c r="L311" i="1" s="1"/>
  <c r="AB311" i="1" a="1"/>
  <c r="AB311" i="1" s="1"/>
  <c r="K311" i="1" s="1" a="1"/>
  <c r="K311" i="1" s="1"/>
  <c r="AA311" i="1" a="1"/>
  <c r="AA311" i="1"/>
  <c r="Z311" i="1" a="1"/>
  <c r="Z311" i="1"/>
  <c r="X311" i="1" a="1"/>
  <c r="X311" i="1"/>
  <c r="W311" i="1" a="1"/>
  <c r="W311" i="1" s="1"/>
  <c r="R311" i="1" a="1"/>
  <c r="R311" i="1"/>
  <c r="O311" i="1" a="1"/>
  <c r="O311" i="1" s="1"/>
  <c r="N311" i="1" a="1"/>
  <c r="N311" i="1" s="1"/>
  <c r="M311" i="1" a="1"/>
  <c r="M311" i="1" s="1"/>
  <c r="J311" i="1" a="1"/>
  <c r="J311" i="1"/>
  <c r="AK310" i="1" a="1"/>
  <c r="AK310" i="1"/>
  <c r="AJ310" i="1" a="1"/>
  <c r="AJ310" i="1"/>
  <c r="S310" i="1" s="1" a="1"/>
  <c r="S310" i="1" s="1"/>
  <c r="AI310" i="1" a="1"/>
  <c r="AI310" i="1"/>
  <c r="R310" i="1" s="1" a="1"/>
  <c r="R310" i="1" s="1"/>
  <c r="AH310" i="1" a="1"/>
  <c r="AH310" i="1"/>
  <c r="AG310" i="1" a="1"/>
  <c r="AG310" i="1"/>
  <c r="P310" i="1" s="1" a="1"/>
  <c r="P310" i="1" s="1"/>
  <c r="AF310" i="1" a="1"/>
  <c r="AF310" i="1"/>
  <c r="O310" i="1" s="1" a="1"/>
  <c r="O310" i="1" s="1"/>
  <c r="AE310" i="1" a="1"/>
  <c r="AE310" i="1"/>
  <c r="AD310" i="1" a="1"/>
  <c r="AD310" i="1"/>
  <c r="AC310" i="1" a="1"/>
  <c r="AC310" i="1"/>
  <c r="L310" i="1" s="1" a="1"/>
  <c r="L310" i="1" s="1"/>
  <c r="AB310" i="1" a="1"/>
  <c r="AB310" i="1"/>
  <c r="K310" i="1" s="1" a="1"/>
  <c r="K310" i="1" s="1"/>
  <c r="AA310" i="1" a="1"/>
  <c r="AA310" i="1"/>
  <c r="Z310" i="1" a="1"/>
  <c r="Z310" i="1"/>
  <c r="X310" i="1" a="1"/>
  <c r="X310" i="1" s="1"/>
  <c r="W310" i="1" a="1"/>
  <c r="W310" i="1"/>
  <c r="T310" i="1" a="1"/>
  <c r="T310" i="1" s="1"/>
  <c r="Q310" i="1" a="1"/>
  <c r="Q310" i="1"/>
  <c r="N310" i="1" a="1"/>
  <c r="N310" i="1" s="1"/>
  <c r="M310" i="1" a="1"/>
  <c r="M310" i="1" s="1"/>
  <c r="I310" i="1" a="1"/>
  <c r="I310" i="1"/>
  <c r="AK309" i="1" a="1"/>
  <c r="AK309" i="1"/>
  <c r="AJ309" i="1" a="1"/>
  <c r="AJ309" i="1"/>
  <c r="S309" i="1" s="1" a="1"/>
  <c r="S309" i="1" s="1"/>
  <c r="AI309" i="1" a="1"/>
  <c r="AI309" i="1"/>
  <c r="R309" i="1" s="1" a="1"/>
  <c r="AH309" i="1" a="1"/>
  <c r="AH309" i="1" s="1"/>
  <c r="Q309" i="1" s="1" a="1"/>
  <c r="Q309" i="1" s="1"/>
  <c r="AG309" i="1" a="1"/>
  <c r="AG309" i="1"/>
  <c r="AF309" i="1" a="1"/>
  <c r="AF309" i="1"/>
  <c r="AE309" i="1" a="1"/>
  <c r="AE309" i="1"/>
  <c r="N309" i="1" s="1" a="1"/>
  <c r="AD309" i="1" a="1"/>
  <c r="AD309" i="1" s="1"/>
  <c r="M309" i="1" s="1" a="1"/>
  <c r="M309" i="1" s="1"/>
  <c r="AC309" i="1" a="1"/>
  <c r="AC309" i="1"/>
  <c r="AB309" i="1" a="1"/>
  <c r="AB309" i="1"/>
  <c r="K309" i="1" s="1" a="1"/>
  <c r="K309" i="1" s="1"/>
  <c r="AA309" i="1" a="1"/>
  <c r="AA309" i="1"/>
  <c r="J309" i="1" s="1" a="1"/>
  <c r="Z309" i="1" a="1"/>
  <c r="Z309" i="1" s="1"/>
  <c r="X309" i="1" a="1"/>
  <c r="X309" i="1"/>
  <c r="W309" i="1" a="1"/>
  <c r="W309" i="1" s="1"/>
  <c r="T309" i="1" a="1"/>
  <c r="T309" i="1" s="1"/>
  <c r="R309" i="1"/>
  <c r="P309" i="1" a="1"/>
  <c r="P309" i="1"/>
  <c r="O309" i="1" a="1"/>
  <c r="O309" i="1" s="1"/>
  <c r="N309" i="1"/>
  <c r="L309" i="1" a="1"/>
  <c r="L309" i="1"/>
  <c r="J309" i="1"/>
  <c r="AK308" i="1" a="1"/>
  <c r="AK308" i="1" s="1"/>
  <c r="T308" i="1" s="1" a="1"/>
  <c r="T308" i="1" s="1"/>
  <c r="AJ308" i="1" a="1"/>
  <c r="AJ308" i="1"/>
  <c r="AI308" i="1" a="1"/>
  <c r="AI308" i="1"/>
  <c r="AH308" i="1" a="1"/>
  <c r="AH308" i="1"/>
  <c r="Q308" i="1" s="1" a="1"/>
  <c r="AG308" i="1" a="1"/>
  <c r="AG308" i="1" s="1"/>
  <c r="P308" i="1" s="1" a="1"/>
  <c r="P308" i="1" s="1"/>
  <c r="AF308" i="1" a="1"/>
  <c r="AF308" i="1"/>
  <c r="AE308" i="1" a="1"/>
  <c r="AE308" i="1"/>
  <c r="N308" i="1" s="1" a="1"/>
  <c r="N308" i="1" s="1"/>
  <c r="AD308" i="1" a="1"/>
  <c r="AD308" i="1"/>
  <c r="M308" i="1" s="1" a="1"/>
  <c r="AC308" i="1" a="1"/>
  <c r="AC308" i="1" s="1"/>
  <c r="AB308" i="1" a="1"/>
  <c r="AB308" i="1"/>
  <c r="AA308" i="1" a="1"/>
  <c r="AA308" i="1"/>
  <c r="J308" i="1" s="1" a="1"/>
  <c r="J308" i="1" s="1"/>
  <c r="Z308" i="1" a="1"/>
  <c r="Z308" i="1"/>
  <c r="X308" i="1" a="1"/>
  <c r="X308" i="1" s="1"/>
  <c r="W308" i="1" a="1"/>
  <c r="W308" i="1"/>
  <c r="S308" i="1" a="1"/>
  <c r="S308" i="1"/>
  <c r="R308" i="1" a="1"/>
  <c r="R308" i="1" s="1"/>
  <c r="Q308" i="1"/>
  <c r="O308" i="1" a="1"/>
  <c r="O308" i="1" s="1"/>
  <c r="M308" i="1"/>
  <c r="L308" i="1" a="1"/>
  <c r="L308" i="1" s="1"/>
  <c r="K308" i="1" a="1"/>
  <c r="K308" i="1"/>
  <c r="AK307" i="1" a="1"/>
  <c r="AK307" i="1"/>
  <c r="T307" i="1" s="1" a="1"/>
  <c r="T307" i="1" s="1"/>
  <c r="AJ307" i="1" a="1"/>
  <c r="AJ307" i="1" s="1"/>
  <c r="S307" i="1" s="1" a="1"/>
  <c r="S307" i="1" s="1"/>
  <c r="AI307" i="1" a="1"/>
  <c r="AI307" i="1"/>
  <c r="AH307" i="1" a="1"/>
  <c r="AH307" i="1"/>
  <c r="AG307" i="1" a="1"/>
  <c r="AG307" i="1"/>
  <c r="P307" i="1" s="1" a="1"/>
  <c r="AF307" i="1" a="1"/>
  <c r="AF307" i="1" s="1"/>
  <c r="O307" i="1" s="1" a="1"/>
  <c r="O307" i="1" s="1"/>
  <c r="AE307" i="1" a="1"/>
  <c r="AE307" i="1"/>
  <c r="AD307" i="1" a="1"/>
  <c r="AD307" i="1"/>
  <c r="M307" i="1" s="1" a="1"/>
  <c r="M307" i="1" s="1"/>
  <c r="AC307" i="1" a="1"/>
  <c r="AC307" i="1" s="1"/>
  <c r="AB307" i="1" a="1"/>
  <c r="AB307" i="1" s="1"/>
  <c r="AA307" i="1" a="1"/>
  <c r="AA307" i="1"/>
  <c r="Z307" i="1" a="1"/>
  <c r="Z307" i="1"/>
  <c r="X307" i="1" a="1"/>
  <c r="X307" i="1" s="1"/>
  <c r="W307" i="1" a="1"/>
  <c r="W307" i="1" s="1"/>
  <c r="R307" i="1" a="1"/>
  <c r="R307" i="1" s="1"/>
  <c r="Q307" i="1" a="1"/>
  <c r="Q307" i="1" s="1"/>
  <c r="P307" i="1"/>
  <c r="N307" i="1" a="1"/>
  <c r="N307" i="1" s="1"/>
  <c r="K307" i="1" a="1"/>
  <c r="K307" i="1"/>
  <c r="J307" i="1" a="1"/>
  <c r="J307" i="1"/>
  <c r="I307" i="1" a="1"/>
  <c r="I307" i="1" s="1"/>
  <c r="AK306" i="1" a="1"/>
  <c r="AK306" i="1"/>
  <c r="AJ306" i="1" a="1"/>
  <c r="AJ306" i="1"/>
  <c r="S306" i="1" s="1" a="1"/>
  <c r="AI306" i="1" a="1"/>
  <c r="AI306" i="1" s="1"/>
  <c r="R306" i="1" s="1" a="1"/>
  <c r="R306" i="1" s="1"/>
  <c r="AH306" i="1" a="1"/>
  <c r="AH306" i="1"/>
  <c r="AG306" i="1" a="1"/>
  <c r="AG306" i="1"/>
  <c r="P306" i="1" s="1" a="1"/>
  <c r="P306" i="1" s="1"/>
  <c r="AF306" i="1" a="1"/>
  <c r="AF306" i="1"/>
  <c r="O306" i="1" s="1" a="1"/>
  <c r="AE306" i="1" a="1"/>
  <c r="AE306" i="1" s="1"/>
  <c r="AD306" i="1" a="1"/>
  <c r="AD306" i="1" s="1"/>
  <c r="M306" i="1" s="1" a="1"/>
  <c r="M306" i="1" s="1"/>
  <c r="AC306" i="1" a="1"/>
  <c r="AC306" i="1" s="1"/>
  <c r="AB306" i="1" a="1"/>
  <c r="AB306" i="1"/>
  <c r="K306" i="1" s="1" a="1"/>
  <c r="K306" i="1" s="1"/>
  <c r="AA306" i="1" a="1"/>
  <c r="AA306" i="1" s="1"/>
  <c r="Z306" i="1" a="1"/>
  <c r="Z306" i="1" s="1"/>
  <c r="X306" i="1" a="1"/>
  <c r="X306" i="1" s="1"/>
  <c r="W306" i="1" a="1"/>
  <c r="W306" i="1" s="1"/>
  <c r="T306" i="1" a="1"/>
  <c r="T306" i="1" s="1"/>
  <c r="S306" i="1"/>
  <c r="Q306" i="1" a="1"/>
  <c r="Q306" i="1" s="1"/>
  <c r="O306" i="1"/>
  <c r="N306" i="1" a="1"/>
  <c r="N306" i="1"/>
  <c r="L306" i="1" a="1"/>
  <c r="L306" i="1" s="1"/>
  <c r="I306" i="1" a="1"/>
  <c r="I306" i="1" s="1"/>
  <c r="AK305" i="1" a="1"/>
  <c r="AK305" i="1" s="1"/>
  <c r="AJ305" i="1" a="1"/>
  <c r="AJ305" i="1" s="1"/>
  <c r="S305" i="1" s="1" a="1"/>
  <c r="S305" i="1" s="1"/>
  <c r="AI305" i="1" a="1"/>
  <c r="AI305" i="1" s="1"/>
  <c r="R305" i="1" s="1" a="1"/>
  <c r="R305" i="1" s="1"/>
  <c r="AH305" i="1" a="1"/>
  <c r="AH305" i="1"/>
  <c r="AG305" i="1" a="1"/>
  <c r="AG305" i="1" s="1"/>
  <c r="AF305" i="1" a="1"/>
  <c r="AF305" i="1"/>
  <c r="AE305" i="1" a="1"/>
  <c r="AE305" i="1"/>
  <c r="N305" i="1" s="1" a="1"/>
  <c r="N305" i="1" s="1"/>
  <c r="AD305" i="1" a="1"/>
  <c r="AD305" i="1"/>
  <c r="M305" i="1" s="1" a="1"/>
  <c r="M305" i="1" s="1"/>
  <c r="AC305" i="1" a="1"/>
  <c r="AC305" i="1" s="1"/>
  <c r="L305" i="1" s="1" a="1"/>
  <c r="L305" i="1" s="1"/>
  <c r="AB305" i="1" a="1"/>
  <c r="AB305" i="1"/>
  <c r="K305" i="1" s="1" a="1"/>
  <c r="K305" i="1" s="1"/>
  <c r="AA305" i="1" a="1"/>
  <c r="AA305" i="1" s="1"/>
  <c r="J305" i="1" s="1" a="1"/>
  <c r="J305" i="1" s="1"/>
  <c r="Z305" i="1" a="1"/>
  <c r="Z305" i="1"/>
  <c r="X305" i="1" a="1"/>
  <c r="X305" i="1"/>
  <c r="W305" i="1" a="1"/>
  <c r="W305" i="1"/>
  <c r="T305" i="1" a="1"/>
  <c r="T305" i="1" s="1"/>
  <c r="Q305" i="1" a="1"/>
  <c r="Q305" i="1" s="1"/>
  <c r="P305" i="1" a="1"/>
  <c r="P305" i="1"/>
  <c r="O305" i="1" a="1"/>
  <c r="O305" i="1" s="1"/>
  <c r="AK304" i="1"/>
  <c r="X304" i="1" a="1"/>
  <c r="X304" i="1"/>
  <c r="W304" i="1" a="1"/>
  <c r="W304" i="1"/>
  <c r="AI303" i="1"/>
  <c r="Z303" i="1"/>
  <c r="X303" i="1" a="1"/>
  <c r="X303" i="1"/>
  <c r="W303" i="1" a="1"/>
  <c r="W303" i="1" s="1"/>
  <c r="X302" i="1" a="1"/>
  <c r="X302" i="1" s="1"/>
  <c r="W302" i="1" a="1"/>
  <c r="W302" i="1"/>
  <c r="X301" i="1" a="1"/>
  <c r="X301" i="1"/>
  <c r="W301" i="1" a="1"/>
  <c r="W301" i="1" s="1"/>
  <c r="Z300" i="1"/>
  <c r="X300" i="1" a="1"/>
  <c r="X300" i="1" s="1"/>
  <c r="W300" i="1" a="1"/>
  <c r="W300" i="1"/>
  <c r="AK299" i="1" a="1"/>
  <c r="AK299" i="1"/>
  <c r="AJ299" i="1" a="1"/>
  <c r="AJ299" i="1"/>
  <c r="AI299" i="1" a="1"/>
  <c r="AI299" i="1"/>
  <c r="R299" i="1" s="1" a="1"/>
  <c r="R299" i="1" s="1"/>
  <c r="AH299" i="1" a="1"/>
  <c r="AH299" i="1"/>
  <c r="Q299" i="1" s="1" a="1"/>
  <c r="Q299" i="1" s="1"/>
  <c r="AG299" i="1" a="1"/>
  <c r="AG299" i="1" s="1"/>
  <c r="P299" i="1" s="1" a="1"/>
  <c r="P299" i="1" s="1"/>
  <c r="AF299" i="1" a="1"/>
  <c r="AF299" i="1"/>
  <c r="AE299" i="1" a="1"/>
  <c r="AE299" i="1"/>
  <c r="N299" i="1" s="1" a="1"/>
  <c r="AD299" i="1" a="1"/>
  <c r="AD299" i="1" s="1"/>
  <c r="M299" i="1" s="1" a="1"/>
  <c r="M299" i="1" s="1"/>
  <c r="AC299" i="1" a="1"/>
  <c r="AC299" i="1" s="1"/>
  <c r="AB299" i="1" a="1"/>
  <c r="AB299" i="1" s="1"/>
  <c r="K299" i="1" s="1" a="1"/>
  <c r="K299" i="1" s="1"/>
  <c r="AA299" i="1" a="1"/>
  <c r="AA299" i="1"/>
  <c r="J299" i="1" s="1" a="1"/>
  <c r="J299" i="1" s="1"/>
  <c r="Z299" i="1" a="1"/>
  <c r="Z299" i="1"/>
  <c r="X299" i="1" a="1"/>
  <c r="X299" i="1"/>
  <c r="W299" i="1" a="1"/>
  <c r="W299" i="1" s="1"/>
  <c r="T299" i="1" a="1"/>
  <c r="T299" i="1" s="1"/>
  <c r="S299" i="1" a="1"/>
  <c r="S299" i="1" s="1"/>
  <c r="O299" i="1" a="1"/>
  <c r="O299" i="1"/>
  <c r="N299" i="1"/>
  <c r="L299" i="1" a="1"/>
  <c r="L299" i="1" s="1"/>
  <c r="AK298" i="1" a="1"/>
  <c r="AK298" i="1"/>
  <c r="AJ298" i="1" a="1"/>
  <c r="AJ298" i="1"/>
  <c r="AI298" i="1" a="1"/>
  <c r="AI298" i="1" s="1"/>
  <c r="AH298" i="1" a="1"/>
  <c r="AH298" i="1"/>
  <c r="AH304" i="1" s="1"/>
  <c r="AG298" i="1" a="1"/>
  <c r="AG298" i="1"/>
  <c r="AF298" i="1" a="1"/>
  <c r="AF298" i="1"/>
  <c r="AE298" i="1" a="1"/>
  <c r="AE298" i="1" s="1"/>
  <c r="AD298" i="1" a="1"/>
  <c r="AD298" i="1"/>
  <c r="AC298" i="1" a="1"/>
  <c r="AC298" i="1"/>
  <c r="AB298" i="1" a="1"/>
  <c r="AB298" i="1"/>
  <c r="AA298" i="1" a="1"/>
  <c r="AA298" i="1" s="1"/>
  <c r="Z298" i="1" a="1"/>
  <c r="Z298" i="1"/>
  <c r="X298" i="1" a="1"/>
  <c r="X298" i="1"/>
  <c r="W298" i="1" a="1"/>
  <c r="W298" i="1" s="1"/>
  <c r="R298" i="1" a="1"/>
  <c r="R298" i="1"/>
  <c r="N298" i="1" a="1"/>
  <c r="N298" i="1" s="1"/>
  <c r="M298" i="1" a="1"/>
  <c r="M298" i="1"/>
  <c r="K298" i="1" a="1"/>
  <c r="K298" i="1" s="1"/>
  <c r="I298" i="1" a="1"/>
  <c r="I298" i="1"/>
  <c r="AK297" i="1" a="1"/>
  <c r="AK297" i="1"/>
  <c r="AJ297" i="1" a="1"/>
  <c r="AJ297" i="1"/>
  <c r="AI297" i="1" a="1"/>
  <c r="AI297" i="1"/>
  <c r="AH297" i="1" a="1"/>
  <c r="AH297" i="1" s="1"/>
  <c r="AG297" i="1" a="1"/>
  <c r="AG297" i="1"/>
  <c r="AF297" i="1" a="1"/>
  <c r="AF297" i="1"/>
  <c r="AE297" i="1" a="1"/>
  <c r="AE297" i="1" s="1"/>
  <c r="AD297" i="1" a="1"/>
  <c r="AD297" i="1" s="1"/>
  <c r="AC297" i="1" a="1"/>
  <c r="AC297" i="1"/>
  <c r="AB297" i="1" a="1"/>
  <c r="AB297" i="1"/>
  <c r="AA297" i="1" a="1"/>
  <c r="AA297" i="1"/>
  <c r="Z297" i="1" a="1"/>
  <c r="Z297" i="1" s="1"/>
  <c r="X297" i="1" a="1"/>
  <c r="X297" i="1" s="1"/>
  <c r="W297" i="1" a="1"/>
  <c r="W297" i="1"/>
  <c r="R297" i="1" a="1"/>
  <c r="R297" i="1" s="1"/>
  <c r="Q297" i="1" a="1"/>
  <c r="Q297" i="1" s="1"/>
  <c r="M297" i="1" a="1"/>
  <c r="M297" i="1"/>
  <c r="I297" i="1" a="1"/>
  <c r="I297" i="1"/>
  <c r="C296" i="1"/>
  <c r="D296" i="1" s="1"/>
  <c r="A296" i="1" a="1"/>
  <c r="A296" i="1"/>
  <c r="AK295" i="1" a="1"/>
  <c r="AK295" i="1" s="1"/>
  <c r="T295" i="1" s="1" a="1"/>
  <c r="AJ295" i="1" a="1"/>
  <c r="AJ295" i="1"/>
  <c r="AI295" i="1" a="1"/>
  <c r="AI295" i="1"/>
  <c r="R295" i="1" s="1" a="1"/>
  <c r="R295" i="1" s="1"/>
  <c r="AH295" i="1" a="1"/>
  <c r="AH295" i="1" s="1"/>
  <c r="Q295" i="1" s="1" a="1"/>
  <c r="Q295" i="1" s="1"/>
  <c r="AG295" i="1" a="1"/>
  <c r="AG295" i="1" s="1"/>
  <c r="AF295" i="1" a="1"/>
  <c r="AF295" i="1"/>
  <c r="O295" i="1" s="1" a="1"/>
  <c r="AE295" i="1" a="1"/>
  <c r="AE295" i="1"/>
  <c r="N295" i="1" s="1" a="1"/>
  <c r="N295" i="1" s="1"/>
  <c r="AD295" i="1" a="1"/>
  <c r="AD295" i="1"/>
  <c r="Y295" i="1" s="1"/>
  <c r="AC295" i="1" a="1"/>
  <c r="AC295" i="1" s="1"/>
  <c r="AB295" i="1" a="1"/>
  <c r="AB295" i="1"/>
  <c r="AA295" i="1" a="1"/>
  <c r="AA295" i="1" s="1"/>
  <c r="J295" i="1" s="1" a="1"/>
  <c r="J295" i="1" s="1"/>
  <c r="Z295" i="1" a="1"/>
  <c r="Z295" i="1"/>
  <c r="I295" i="1" s="1" a="1"/>
  <c r="X295" i="1" a="1"/>
  <c r="X295" i="1"/>
  <c r="W295" i="1" a="1"/>
  <c r="W295" i="1"/>
  <c r="T295" i="1"/>
  <c r="S295" i="1" a="1"/>
  <c r="S295" i="1"/>
  <c r="P295" i="1" a="1"/>
  <c r="P295" i="1"/>
  <c r="O295" i="1"/>
  <c r="M295" i="1" a="1"/>
  <c r="M295" i="1" s="1"/>
  <c r="H295" i="1" s="1"/>
  <c r="L295" i="1" a="1"/>
  <c r="L295" i="1"/>
  <c r="K295" i="1" a="1"/>
  <c r="K295" i="1"/>
  <c r="I295" i="1"/>
  <c r="AK294" i="1" a="1"/>
  <c r="AK294" i="1" s="1"/>
  <c r="T294" i="1" s="1" a="1"/>
  <c r="T294" i="1" s="1"/>
  <c r="AJ294" i="1" a="1"/>
  <c r="AJ294" i="1" s="1"/>
  <c r="AI294" i="1" a="1"/>
  <c r="AI294" i="1"/>
  <c r="AH294" i="1" a="1"/>
  <c r="AH294" i="1"/>
  <c r="Q294" i="1" s="1" a="1"/>
  <c r="Q294" i="1" s="1"/>
  <c r="AG294" i="1" a="1"/>
  <c r="AG294" i="1"/>
  <c r="P294" i="1" s="1" a="1"/>
  <c r="P294" i="1" s="1"/>
  <c r="AF294" i="1" a="1"/>
  <c r="AF294" i="1" s="1"/>
  <c r="AE294" i="1" a="1"/>
  <c r="AE294" i="1"/>
  <c r="AD294" i="1" a="1"/>
  <c r="AD294" i="1" s="1"/>
  <c r="M294" i="1" s="1" a="1"/>
  <c r="M294" i="1" s="1"/>
  <c r="AC294" i="1" a="1"/>
  <c r="AC294" i="1"/>
  <c r="AB294" i="1" a="1"/>
  <c r="AB294" i="1" s="1"/>
  <c r="AA294" i="1" a="1"/>
  <c r="AA294" i="1"/>
  <c r="Z294" i="1" a="1"/>
  <c r="Z294" i="1"/>
  <c r="X294" i="1" a="1"/>
  <c r="X294" i="1"/>
  <c r="W294" i="1" a="1"/>
  <c r="W294" i="1"/>
  <c r="S294" i="1" a="1"/>
  <c r="S294" i="1" s="1"/>
  <c r="R294" i="1" a="1"/>
  <c r="R294" i="1" s="1"/>
  <c r="O294" i="1" a="1"/>
  <c r="O294" i="1"/>
  <c r="N294" i="1" a="1"/>
  <c r="N294" i="1" s="1"/>
  <c r="L294" i="1" a="1"/>
  <c r="L294" i="1"/>
  <c r="K294" i="1" a="1"/>
  <c r="K294" i="1" s="1"/>
  <c r="J294" i="1" a="1"/>
  <c r="J294" i="1"/>
  <c r="AK293" i="1" a="1"/>
  <c r="AK293" i="1"/>
  <c r="T293" i="1" s="1" a="1"/>
  <c r="T293" i="1" s="1"/>
  <c r="AJ293" i="1" a="1"/>
  <c r="AJ293" i="1"/>
  <c r="S293" i="1" s="1" a="1"/>
  <c r="S293" i="1" s="1"/>
  <c r="AI293" i="1" a="1"/>
  <c r="AI293" i="1" s="1"/>
  <c r="AH293" i="1" a="1"/>
  <c r="AH293" i="1"/>
  <c r="AG293" i="1" a="1"/>
  <c r="AG293" i="1" s="1"/>
  <c r="P293" i="1" s="1" a="1"/>
  <c r="P293" i="1" s="1"/>
  <c r="AF293" i="1" a="1"/>
  <c r="AF293" i="1"/>
  <c r="O293" i="1" s="1" a="1"/>
  <c r="O293" i="1" s="1"/>
  <c r="AE293" i="1" a="1"/>
  <c r="AE293" i="1" s="1"/>
  <c r="N293" i="1" s="1" a="1"/>
  <c r="N293" i="1" s="1"/>
  <c r="AD293" i="1" a="1"/>
  <c r="AD293" i="1"/>
  <c r="M293" i="1" s="1" a="1"/>
  <c r="M293" i="1" s="1"/>
  <c r="AC293" i="1" a="1"/>
  <c r="AC293" i="1"/>
  <c r="L293" i="1" s="1" a="1"/>
  <c r="L293" i="1" s="1"/>
  <c r="AB293" i="1" a="1"/>
  <c r="AB293" i="1"/>
  <c r="K293" i="1" s="1" a="1"/>
  <c r="AA293" i="1" a="1"/>
  <c r="AA293" i="1" s="1"/>
  <c r="Z293" i="1" a="1"/>
  <c r="Z293" i="1"/>
  <c r="X293" i="1" a="1"/>
  <c r="X293" i="1"/>
  <c r="W293" i="1" a="1"/>
  <c r="W293" i="1"/>
  <c r="R293" i="1" a="1"/>
  <c r="R293" i="1"/>
  <c r="Q293" i="1" a="1"/>
  <c r="Q293" i="1"/>
  <c r="K293" i="1"/>
  <c r="I293" i="1" a="1"/>
  <c r="I293" i="1"/>
  <c r="AK292" i="1" a="1"/>
  <c r="AK292" i="1"/>
  <c r="AJ292" i="1" a="1"/>
  <c r="AJ292" i="1"/>
  <c r="S292" i="1" s="1" a="1"/>
  <c r="S292" i="1" s="1"/>
  <c r="AI292" i="1" a="1"/>
  <c r="AI292" i="1"/>
  <c r="R292" i="1" s="1" a="1"/>
  <c r="R292" i="1" s="1"/>
  <c r="AH292" i="1" a="1"/>
  <c r="AH292" i="1" s="1"/>
  <c r="Q292" i="1" s="1" a="1"/>
  <c r="Q292" i="1" s="1"/>
  <c r="AG292" i="1" a="1"/>
  <c r="AG292" i="1"/>
  <c r="AF292" i="1" a="1"/>
  <c r="AF292" i="1"/>
  <c r="O292" i="1" s="1" a="1"/>
  <c r="O292" i="1" s="1"/>
  <c r="AE292" i="1" a="1"/>
  <c r="AE292" i="1" s="1"/>
  <c r="N292" i="1" s="1" a="1"/>
  <c r="N292" i="1" s="1"/>
  <c r="AD292" i="1" a="1"/>
  <c r="AD292" i="1" s="1"/>
  <c r="AC292" i="1" a="1"/>
  <c r="AC292" i="1"/>
  <c r="L292" i="1" s="1" a="1"/>
  <c r="L292" i="1" s="1"/>
  <c r="AB292" i="1" a="1"/>
  <c r="AB292" i="1"/>
  <c r="K292" i="1" s="1" a="1"/>
  <c r="K292" i="1" s="1"/>
  <c r="AA292" i="1" a="1"/>
  <c r="AA292" i="1"/>
  <c r="Z292" i="1" a="1"/>
  <c r="Z292" i="1" s="1"/>
  <c r="X292" i="1" a="1"/>
  <c r="X292" i="1"/>
  <c r="W292" i="1" a="1"/>
  <c r="W292" i="1" s="1"/>
  <c r="T292" i="1" a="1"/>
  <c r="T292" i="1"/>
  <c r="P292" i="1" a="1"/>
  <c r="P292" i="1" s="1"/>
  <c r="M292" i="1" a="1"/>
  <c r="M292" i="1" s="1"/>
  <c r="J292" i="1" a="1"/>
  <c r="J292" i="1" s="1"/>
  <c r="AK291" i="1" a="1"/>
  <c r="AK291" i="1" s="1"/>
  <c r="AJ291" i="1" a="1"/>
  <c r="AJ291" i="1"/>
  <c r="S291" i="1" s="1" a="1"/>
  <c r="S291" i="1" s="1"/>
  <c r="AI291" i="1" a="1"/>
  <c r="AI291" i="1" s="1"/>
  <c r="R291" i="1" s="1" a="1"/>
  <c r="R291" i="1" s="1"/>
  <c r="AH291" i="1" a="1"/>
  <c r="AH291" i="1"/>
  <c r="AG291" i="1" a="1"/>
  <c r="AG291" i="1" s="1"/>
  <c r="P291" i="1" s="1" a="1"/>
  <c r="P291" i="1" s="1"/>
  <c r="AF291" i="1" a="1"/>
  <c r="AF291" i="1"/>
  <c r="AE291" i="1" a="1"/>
  <c r="AE291" i="1"/>
  <c r="N291" i="1" s="1" a="1"/>
  <c r="N291" i="1" s="1"/>
  <c r="AD291" i="1" a="1"/>
  <c r="AD291" i="1"/>
  <c r="AC291" i="1" a="1"/>
  <c r="AC291" i="1" s="1"/>
  <c r="L291" i="1" s="1" a="1"/>
  <c r="L291" i="1" s="1"/>
  <c r="AB291" i="1" a="1"/>
  <c r="AB291" i="1" s="1"/>
  <c r="K291" i="1" s="1" a="1"/>
  <c r="K291" i="1" s="1"/>
  <c r="AA291" i="1" a="1"/>
  <c r="AA291" i="1"/>
  <c r="J291" i="1" s="1" a="1"/>
  <c r="J291" i="1" s="1"/>
  <c r="Z291" i="1" a="1"/>
  <c r="Z291" i="1" s="1"/>
  <c r="X291" i="1" a="1"/>
  <c r="X291" i="1"/>
  <c r="W291" i="1" a="1"/>
  <c r="W291" i="1"/>
  <c r="T291" i="1" a="1"/>
  <c r="T291" i="1" s="1"/>
  <c r="Q291" i="1" a="1"/>
  <c r="Q291" i="1" s="1"/>
  <c r="O291" i="1" a="1"/>
  <c r="O291" i="1" s="1"/>
  <c r="M291" i="1" a="1"/>
  <c r="M291" i="1"/>
  <c r="AK290" i="1" a="1"/>
  <c r="AK290" i="1"/>
  <c r="T290" i="1" s="1" a="1"/>
  <c r="T290" i="1" s="1"/>
  <c r="AJ290" i="1" a="1"/>
  <c r="AJ290" i="1" s="1"/>
  <c r="S290" i="1" s="1" a="1"/>
  <c r="S290" i="1" s="1"/>
  <c r="AI290" i="1" a="1"/>
  <c r="AI290" i="1" s="1"/>
  <c r="R290" i="1" s="1" a="1"/>
  <c r="R290" i="1" s="1"/>
  <c r="AH290" i="1" a="1"/>
  <c r="AH290" i="1"/>
  <c r="Q290" i="1" s="1" a="1"/>
  <c r="Q290" i="1" s="1"/>
  <c r="AG290" i="1" a="1"/>
  <c r="AG290" i="1" s="1"/>
  <c r="AF290" i="1" a="1"/>
  <c r="AF290" i="1" s="1"/>
  <c r="AE290" i="1" a="1"/>
  <c r="AE290" i="1"/>
  <c r="N290" i="1" s="1" a="1"/>
  <c r="N290" i="1" s="1"/>
  <c r="AD290" i="1" a="1"/>
  <c r="AD290" i="1"/>
  <c r="M290" i="1" s="1" a="1"/>
  <c r="AC290" i="1" a="1"/>
  <c r="AC290" i="1"/>
  <c r="L290" i="1" s="1" a="1"/>
  <c r="AB290" i="1" a="1"/>
  <c r="AB290" i="1" s="1"/>
  <c r="AA290" i="1" a="1"/>
  <c r="AA290" i="1"/>
  <c r="J290" i="1" s="1" a="1"/>
  <c r="J290" i="1" s="1"/>
  <c r="Z290" i="1" a="1"/>
  <c r="Z290" i="1" s="1"/>
  <c r="X290" i="1" a="1"/>
  <c r="X290" i="1"/>
  <c r="W290" i="1" a="1"/>
  <c r="W290" i="1"/>
  <c r="P290" i="1" a="1"/>
  <c r="P290" i="1"/>
  <c r="O290" i="1" a="1"/>
  <c r="O290" i="1" s="1"/>
  <c r="M290" i="1"/>
  <c r="L290" i="1"/>
  <c r="K290" i="1" a="1"/>
  <c r="K290" i="1"/>
  <c r="AK289" i="1" a="1"/>
  <c r="AK289" i="1"/>
  <c r="T289" i="1" s="1" a="1"/>
  <c r="T289" i="1" s="1"/>
  <c r="AJ289" i="1" a="1"/>
  <c r="AJ289" i="1"/>
  <c r="S289" i="1" s="1" a="1"/>
  <c r="S289" i="1" s="1"/>
  <c r="AI289" i="1" a="1"/>
  <c r="AI289" i="1" s="1"/>
  <c r="AH289" i="1" a="1"/>
  <c r="AH289" i="1"/>
  <c r="AG289" i="1" a="1"/>
  <c r="AG289" i="1" s="1"/>
  <c r="P289" i="1" s="1" a="1"/>
  <c r="P289" i="1" s="1"/>
  <c r="AF289" i="1" a="1"/>
  <c r="AF289" i="1"/>
  <c r="O289" i="1" s="1" a="1"/>
  <c r="O289" i="1" s="1"/>
  <c r="AE289" i="1" a="1"/>
  <c r="AE289" i="1" s="1"/>
  <c r="N289" i="1" s="1" a="1"/>
  <c r="N289" i="1" s="1"/>
  <c r="AD289" i="1" a="1"/>
  <c r="AD289" i="1"/>
  <c r="AC289" i="1" a="1"/>
  <c r="AC289" i="1"/>
  <c r="L289" i="1" s="1" a="1"/>
  <c r="L289" i="1" s="1"/>
  <c r="AB289" i="1" a="1"/>
  <c r="AB289" i="1"/>
  <c r="AA289" i="1" a="1"/>
  <c r="AA289" i="1" s="1"/>
  <c r="Z289" i="1" a="1"/>
  <c r="Z289" i="1" s="1"/>
  <c r="X289" i="1" a="1"/>
  <c r="X289" i="1"/>
  <c r="W289" i="1" a="1"/>
  <c r="W289" i="1"/>
  <c r="R289" i="1" a="1"/>
  <c r="R289" i="1"/>
  <c r="Q289" i="1" a="1"/>
  <c r="Q289" i="1" s="1"/>
  <c r="M289" i="1" a="1"/>
  <c r="M289" i="1"/>
  <c r="K289" i="1" a="1"/>
  <c r="K289" i="1"/>
  <c r="J289" i="1" a="1"/>
  <c r="J289" i="1" s="1"/>
  <c r="AK288" i="1" a="1"/>
  <c r="AK288" i="1" s="1"/>
  <c r="AJ288" i="1" a="1"/>
  <c r="AJ288" i="1"/>
  <c r="S288" i="1" s="1" a="1"/>
  <c r="AI288" i="1" a="1"/>
  <c r="AI288" i="1" s="1"/>
  <c r="R288" i="1" s="1" a="1"/>
  <c r="R288" i="1" s="1"/>
  <c r="AH288" i="1" a="1"/>
  <c r="AH288" i="1" s="1"/>
  <c r="AG288" i="1" a="1"/>
  <c r="AG288" i="1"/>
  <c r="P288" i="1" s="1" a="1"/>
  <c r="P288" i="1" s="1"/>
  <c r="AF288" i="1" a="1"/>
  <c r="AF288" i="1"/>
  <c r="O288" i="1" s="1" a="1"/>
  <c r="AE288" i="1" a="1"/>
  <c r="AE288" i="1"/>
  <c r="AD288" i="1" a="1"/>
  <c r="AD288" i="1" s="1"/>
  <c r="AC288" i="1" a="1"/>
  <c r="AC288" i="1"/>
  <c r="AB288" i="1" a="1"/>
  <c r="AB288" i="1" s="1"/>
  <c r="K288" i="1" s="1" a="1"/>
  <c r="K288" i="1" s="1"/>
  <c r="AA288" i="1" a="1"/>
  <c r="AA288" i="1" s="1"/>
  <c r="J288" i="1" s="1" a="1"/>
  <c r="J288" i="1" s="1"/>
  <c r="Z288" i="1" a="1"/>
  <c r="Z288" i="1" s="1"/>
  <c r="X288" i="1" a="1"/>
  <c r="X288" i="1"/>
  <c r="W288" i="1" a="1"/>
  <c r="W288" i="1" s="1"/>
  <c r="T288" i="1" a="1"/>
  <c r="T288" i="1"/>
  <c r="S288" i="1"/>
  <c r="Q288" i="1" a="1"/>
  <c r="Q288" i="1"/>
  <c r="O288" i="1"/>
  <c r="N288" i="1" a="1"/>
  <c r="N288" i="1" s="1"/>
  <c r="M288" i="1" a="1"/>
  <c r="M288" i="1"/>
  <c r="L288" i="1" a="1"/>
  <c r="L288" i="1" s="1"/>
  <c r="AK287" i="1" a="1"/>
  <c r="AK287" i="1" s="1"/>
  <c r="T287" i="1" s="1" a="1"/>
  <c r="T287" i="1" s="1"/>
  <c r="AJ287" i="1" a="1"/>
  <c r="AJ287" i="1"/>
  <c r="S287" i="1" s="1" a="1"/>
  <c r="S287" i="1" s="1"/>
  <c r="AI287" i="1" a="1"/>
  <c r="AI287" i="1" s="1"/>
  <c r="R287" i="1" s="1" a="1"/>
  <c r="R287" i="1" s="1"/>
  <c r="AH287" i="1" a="1"/>
  <c r="AH287" i="1"/>
  <c r="AG287" i="1" a="1"/>
  <c r="AG287" i="1" s="1"/>
  <c r="P287" i="1" s="1" a="1"/>
  <c r="AF287" i="1" a="1"/>
  <c r="AF287" i="1" s="1"/>
  <c r="AE287" i="1" a="1"/>
  <c r="AE287" i="1"/>
  <c r="N287" i="1" s="1" a="1"/>
  <c r="N287" i="1" s="1"/>
  <c r="AD287" i="1" a="1"/>
  <c r="AD287" i="1" s="1"/>
  <c r="M287" i="1" s="1" a="1"/>
  <c r="M287" i="1" s="1"/>
  <c r="AC287" i="1" a="1"/>
  <c r="AC287" i="1" s="1"/>
  <c r="AB287" i="1" a="1"/>
  <c r="AB287" i="1"/>
  <c r="AA287" i="1" a="1"/>
  <c r="AA287" i="1"/>
  <c r="J287" i="1" s="1" a="1"/>
  <c r="Z287" i="1" a="1"/>
  <c r="Z287" i="1"/>
  <c r="X287" i="1" a="1"/>
  <c r="X287" i="1"/>
  <c r="W287" i="1" a="1"/>
  <c r="W287" i="1" s="1"/>
  <c r="Q287" i="1" a="1"/>
  <c r="Q287" i="1"/>
  <c r="P287" i="1"/>
  <c r="O287" i="1" a="1"/>
  <c r="O287" i="1" s="1"/>
  <c r="L287" i="1" a="1"/>
  <c r="L287" i="1" s="1"/>
  <c r="K287" i="1" a="1"/>
  <c r="K287" i="1"/>
  <c r="J287" i="1"/>
  <c r="AK286" i="1" a="1"/>
  <c r="AK286" i="1" s="1"/>
  <c r="T286" i="1" s="1" a="1"/>
  <c r="AJ286" i="1" a="1"/>
  <c r="AJ286" i="1" s="1"/>
  <c r="S286" i="1" s="1" a="1"/>
  <c r="S286" i="1" s="1"/>
  <c r="AI286" i="1" a="1"/>
  <c r="AI286" i="1" s="1"/>
  <c r="R286" i="1" s="1" a="1"/>
  <c r="R286" i="1" s="1"/>
  <c r="AH286" i="1" a="1"/>
  <c r="AH286" i="1"/>
  <c r="Q286" i="1" s="1" a="1"/>
  <c r="AG286" i="1" a="1"/>
  <c r="AG286" i="1"/>
  <c r="P286" i="1" s="1" a="1"/>
  <c r="P286" i="1" s="1"/>
  <c r="AF286" i="1" a="1"/>
  <c r="AF286" i="1" s="1"/>
  <c r="AE286" i="1" a="1"/>
  <c r="AE286" i="1"/>
  <c r="N286" i="1" s="1" a="1"/>
  <c r="N286" i="1" s="1"/>
  <c r="AD286" i="1" a="1"/>
  <c r="AD286" i="1" s="1"/>
  <c r="M286" i="1" s="1" a="1"/>
  <c r="AC286" i="1" a="1"/>
  <c r="AC286" i="1"/>
  <c r="L286" i="1" s="1" a="1"/>
  <c r="AB286" i="1" a="1"/>
  <c r="AB286" i="1" s="1"/>
  <c r="AA286" i="1" a="1"/>
  <c r="AA286" i="1"/>
  <c r="J286" i="1" s="1" a="1"/>
  <c r="J286" i="1" s="1"/>
  <c r="Z286" i="1" a="1"/>
  <c r="Z286" i="1"/>
  <c r="X286" i="1" a="1"/>
  <c r="X286" i="1"/>
  <c r="W286" i="1" a="1"/>
  <c r="W286" i="1"/>
  <c r="T286" i="1"/>
  <c r="Q286" i="1"/>
  <c r="O286" i="1" a="1"/>
  <c r="O286" i="1"/>
  <c r="M286" i="1"/>
  <c r="L286" i="1"/>
  <c r="K286" i="1" a="1"/>
  <c r="K286" i="1" s="1"/>
  <c r="AK285" i="1" a="1"/>
  <c r="AK285" i="1"/>
  <c r="T285" i="1" s="1" a="1"/>
  <c r="AJ285" i="1" a="1"/>
  <c r="AJ285" i="1" s="1"/>
  <c r="S285" i="1" s="1" a="1"/>
  <c r="S285" i="1" s="1"/>
  <c r="AI285" i="1" a="1"/>
  <c r="AI285" i="1"/>
  <c r="AH285" i="1" a="1"/>
  <c r="AH285" i="1" s="1"/>
  <c r="Q285" i="1" s="1" a="1"/>
  <c r="Q285" i="1" s="1"/>
  <c r="AG285" i="1" a="1"/>
  <c r="AG285" i="1" s="1"/>
  <c r="P285" i="1" s="1" a="1"/>
  <c r="P285" i="1" s="1"/>
  <c r="AF285" i="1" a="1"/>
  <c r="AF285" i="1" s="1"/>
  <c r="O285" i="1" s="1" a="1"/>
  <c r="AE285" i="1" a="1"/>
  <c r="AE285" i="1"/>
  <c r="AD285" i="1" a="1"/>
  <c r="AD285" i="1" s="1"/>
  <c r="M285" i="1" s="1" a="1"/>
  <c r="M285" i="1" s="1"/>
  <c r="AC285" i="1" a="1"/>
  <c r="AC285" i="1"/>
  <c r="L285" i="1" s="1" a="1"/>
  <c r="AB285" i="1" a="1"/>
  <c r="AB285" i="1" s="1"/>
  <c r="AA285" i="1" a="1"/>
  <c r="AA285" i="1"/>
  <c r="Z285" i="1" a="1"/>
  <c r="Z285" i="1" s="1"/>
  <c r="I285" i="1" s="1" a="1"/>
  <c r="I285" i="1" s="1"/>
  <c r="X285" i="1" a="1"/>
  <c r="X285" i="1"/>
  <c r="W285" i="1" a="1"/>
  <c r="W285" i="1"/>
  <c r="T285" i="1"/>
  <c r="R285" i="1" a="1"/>
  <c r="R285" i="1"/>
  <c r="O285" i="1"/>
  <c r="N285" i="1" a="1"/>
  <c r="N285" i="1"/>
  <c r="L285" i="1"/>
  <c r="J285" i="1" a="1"/>
  <c r="J285" i="1"/>
  <c r="AK284" i="1" a="1"/>
  <c r="AK284" i="1" s="1"/>
  <c r="T284" i="1" s="1" a="1"/>
  <c r="T284" i="1" s="1"/>
  <c r="AJ284" i="1" a="1"/>
  <c r="AJ284" i="1"/>
  <c r="S284" i="1" s="1" a="1"/>
  <c r="S284" i="1" s="1"/>
  <c r="AI284" i="1" a="1"/>
  <c r="AI284" i="1" s="1"/>
  <c r="R284" i="1" s="1" a="1"/>
  <c r="R284" i="1" s="1"/>
  <c r="AH284" i="1" a="1"/>
  <c r="AH284" i="1"/>
  <c r="AG284" i="1" a="1"/>
  <c r="AG284" i="1" s="1"/>
  <c r="P284" i="1" s="1" a="1"/>
  <c r="P284" i="1" s="1"/>
  <c r="AF284" i="1" a="1"/>
  <c r="AF284" i="1"/>
  <c r="O284" i="1" s="1" a="1"/>
  <c r="AE284" i="1" a="1"/>
  <c r="AE284" i="1" s="1"/>
  <c r="N284" i="1" s="1" a="1"/>
  <c r="AD284" i="1" a="1"/>
  <c r="AD284" i="1"/>
  <c r="AC284" i="1" a="1"/>
  <c r="AC284" i="1" s="1"/>
  <c r="AB284" i="1" a="1"/>
  <c r="AB284" i="1"/>
  <c r="K284" i="1" s="1" a="1"/>
  <c r="AA284" i="1" a="1"/>
  <c r="AA284" i="1" s="1"/>
  <c r="J284" i="1" s="1" a="1"/>
  <c r="Z284" i="1" a="1"/>
  <c r="Z284" i="1"/>
  <c r="X284" i="1" a="1"/>
  <c r="X284" i="1"/>
  <c r="X296" i="1" s="1"/>
  <c r="W284" i="1" a="1"/>
  <c r="W284" i="1"/>
  <c r="Q284" i="1" a="1"/>
  <c r="Q284" i="1"/>
  <c r="O284" i="1"/>
  <c r="N284" i="1"/>
  <c r="M284" i="1" a="1"/>
  <c r="M284" i="1"/>
  <c r="K284" i="1"/>
  <c r="J284" i="1"/>
  <c r="I284" i="1" a="1"/>
  <c r="I284" i="1"/>
  <c r="AK283" i="1" a="1"/>
  <c r="AK283" i="1"/>
  <c r="AJ283" i="1" a="1"/>
  <c r="AJ283" i="1" s="1"/>
  <c r="S283" i="1" s="1" a="1"/>
  <c r="S283" i="1" s="1"/>
  <c r="AI283" i="1" a="1"/>
  <c r="AI283" i="1"/>
  <c r="R283" i="1" s="1" a="1"/>
  <c r="AH283" i="1" a="1"/>
  <c r="AH283" i="1" s="1"/>
  <c r="Q283" i="1" s="1" a="1"/>
  <c r="AG283" i="1" a="1"/>
  <c r="AG283" i="1"/>
  <c r="AF283" i="1" a="1"/>
  <c r="AF283" i="1" s="1"/>
  <c r="O283" i="1" s="1" a="1"/>
  <c r="O283" i="1" s="1"/>
  <c r="AE283" i="1" a="1"/>
  <c r="AE283" i="1" s="1"/>
  <c r="N283" i="1" s="1" a="1"/>
  <c r="N283" i="1" s="1"/>
  <c r="AD283" i="1" a="1"/>
  <c r="AD283" i="1" s="1"/>
  <c r="M283" i="1" s="1" a="1"/>
  <c r="AC283" i="1" a="1"/>
  <c r="AC283" i="1"/>
  <c r="AB283" i="1" a="1"/>
  <c r="AB283" i="1" s="1"/>
  <c r="K283" i="1" s="1" a="1"/>
  <c r="K283" i="1" s="1"/>
  <c r="AA283" i="1" a="1"/>
  <c r="AA283" i="1" s="1"/>
  <c r="J283" i="1" s="1" a="1"/>
  <c r="J283" i="1" s="1"/>
  <c r="Z283" i="1" a="1"/>
  <c r="Z283" i="1" s="1"/>
  <c r="X283" i="1" a="1"/>
  <c r="X283" i="1"/>
  <c r="W283" i="1" a="1"/>
  <c r="W283" i="1"/>
  <c r="T283" i="1" a="1"/>
  <c r="T283" i="1"/>
  <c r="R283" i="1"/>
  <c r="Q283" i="1"/>
  <c r="P283" i="1" a="1"/>
  <c r="P283" i="1"/>
  <c r="M283" i="1"/>
  <c r="L283" i="1" a="1"/>
  <c r="L283" i="1"/>
  <c r="AK282" i="1" a="1"/>
  <c r="AK282" i="1" s="1"/>
  <c r="T282" i="1" s="1" a="1"/>
  <c r="T282" i="1" s="1"/>
  <c r="AJ282" i="1" a="1"/>
  <c r="AJ282" i="1"/>
  <c r="AI282" i="1" a="1"/>
  <c r="AI282" i="1" s="1"/>
  <c r="R282" i="1" s="1" a="1"/>
  <c r="R282" i="1" s="1"/>
  <c r="AH282" i="1" a="1"/>
  <c r="AH282" i="1"/>
  <c r="Q282" i="1" s="1" a="1"/>
  <c r="Q282" i="1" s="1"/>
  <c r="AG282" i="1" a="1"/>
  <c r="AG282" i="1" s="1"/>
  <c r="P282" i="1" s="1" a="1"/>
  <c r="P282" i="1" s="1"/>
  <c r="AF282" i="1" a="1"/>
  <c r="AF282" i="1"/>
  <c r="AE282" i="1" a="1"/>
  <c r="AE282" i="1" s="1"/>
  <c r="N282" i="1" s="1" a="1"/>
  <c r="N282" i="1" s="1"/>
  <c r="AD282" i="1" a="1"/>
  <c r="AD282" i="1"/>
  <c r="M282" i="1" s="1" a="1"/>
  <c r="AC282" i="1" a="1"/>
  <c r="AC282" i="1" s="1"/>
  <c r="AB282" i="1" a="1"/>
  <c r="AB282" i="1"/>
  <c r="AA282" i="1" a="1"/>
  <c r="AA282" i="1" s="1"/>
  <c r="J282" i="1" s="1" a="1"/>
  <c r="J282" i="1" s="1"/>
  <c r="Z282" i="1" a="1"/>
  <c r="Z282" i="1"/>
  <c r="I282" i="1" s="1" a="1"/>
  <c r="X282" i="1" a="1"/>
  <c r="X282" i="1"/>
  <c r="W282" i="1" a="1"/>
  <c r="W282" i="1"/>
  <c r="S282" i="1" a="1"/>
  <c r="S282" i="1"/>
  <c r="O282" i="1" a="1"/>
  <c r="O282" i="1"/>
  <c r="M282" i="1"/>
  <c r="K282" i="1" a="1"/>
  <c r="K282" i="1"/>
  <c r="I282" i="1"/>
  <c r="AK281" i="1" a="1"/>
  <c r="AK281" i="1"/>
  <c r="T281" i="1" s="1" a="1"/>
  <c r="T281" i="1" s="1"/>
  <c r="AJ281" i="1" a="1"/>
  <c r="AJ281" i="1" s="1"/>
  <c r="S281" i="1" s="1" a="1"/>
  <c r="S281" i="1" s="1"/>
  <c r="AI281" i="1" a="1"/>
  <c r="AI281" i="1"/>
  <c r="AH281" i="1" a="1"/>
  <c r="AH281" i="1" s="1"/>
  <c r="Q281" i="1" s="1" a="1"/>
  <c r="Q281" i="1" s="1"/>
  <c r="AG281" i="1" a="1"/>
  <c r="AG281" i="1"/>
  <c r="P281" i="1" s="1" a="1"/>
  <c r="AF281" i="1" a="1"/>
  <c r="AF281" i="1" s="1"/>
  <c r="O281" i="1" s="1" a="1"/>
  <c r="O281" i="1" s="1"/>
  <c r="AE281" i="1" a="1"/>
  <c r="AE281" i="1"/>
  <c r="AD281" i="1" a="1"/>
  <c r="AD281" i="1" s="1"/>
  <c r="M281" i="1" s="1" a="1"/>
  <c r="M281" i="1" s="1"/>
  <c r="AC281" i="1" a="1"/>
  <c r="AC281" i="1"/>
  <c r="L281" i="1" s="1" a="1"/>
  <c r="AB281" i="1" a="1"/>
  <c r="AB281" i="1" s="1"/>
  <c r="K281" i="1" s="1" a="1"/>
  <c r="AA281" i="1" a="1"/>
  <c r="AA281" i="1"/>
  <c r="Z281" i="1" a="1"/>
  <c r="Z281" i="1" s="1"/>
  <c r="I281" i="1" s="1" a="1"/>
  <c r="I281" i="1" s="1"/>
  <c r="X281" i="1" a="1"/>
  <c r="X281" i="1" s="1"/>
  <c r="W281" i="1" a="1"/>
  <c r="W281" i="1"/>
  <c r="R281" i="1" a="1"/>
  <c r="R281" i="1"/>
  <c r="P281" i="1"/>
  <c r="N281" i="1" a="1"/>
  <c r="N281" i="1"/>
  <c r="L281" i="1"/>
  <c r="K281" i="1"/>
  <c r="J281" i="1" a="1"/>
  <c r="J281" i="1" s="1"/>
  <c r="AK280" i="1" a="1"/>
  <c r="AK280" i="1" s="1"/>
  <c r="T280" i="1" s="1" a="1"/>
  <c r="T280" i="1" s="1"/>
  <c r="AJ280" i="1" a="1"/>
  <c r="AJ280" i="1"/>
  <c r="S280" i="1" s="1" a="1"/>
  <c r="AI280" i="1" a="1"/>
  <c r="AI280" i="1" s="1"/>
  <c r="R280" i="1" s="1" a="1"/>
  <c r="AH280" i="1" a="1"/>
  <c r="AH280" i="1"/>
  <c r="AG280" i="1" a="1"/>
  <c r="AG280" i="1" s="1"/>
  <c r="P280" i="1" s="1" a="1"/>
  <c r="P280" i="1" s="1"/>
  <c r="AF280" i="1" a="1"/>
  <c r="AF280" i="1"/>
  <c r="O280" i="1" s="1" a="1"/>
  <c r="O280" i="1" s="1"/>
  <c r="AE280" i="1" a="1"/>
  <c r="AE280" i="1" s="1"/>
  <c r="N280" i="1" s="1" a="1"/>
  <c r="AD280" i="1" a="1"/>
  <c r="AD280" i="1"/>
  <c r="AC280" i="1" a="1"/>
  <c r="AC280" i="1" s="1"/>
  <c r="L280" i="1" s="1" a="1"/>
  <c r="L280" i="1" s="1"/>
  <c r="AB280" i="1" a="1"/>
  <c r="AB280" i="1"/>
  <c r="K280" i="1" s="1" a="1"/>
  <c r="K280" i="1" s="1"/>
  <c r="AA280" i="1" a="1"/>
  <c r="AA280" i="1" s="1"/>
  <c r="Z280" i="1" a="1"/>
  <c r="Z280" i="1"/>
  <c r="X280" i="1" a="1"/>
  <c r="X280" i="1"/>
  <c r="W280" i="1" a="1"/>
  <c r="W280" i="1"/>
  <c r="S280" i="1"/>
  <c r="R280" i="1"/>
  <c r="Q280" i="1" a="1"/>
  <c r="Q280" i="1"/>
  <c r="N280" i="1"/>
  <c r="M280" i="1" a="1"/>
  <c r="M280" i="1"/>
  <c r="I280" i="1" a="1"/>
  <c r="I280" i="1"/>
  <c r="AK279" i="1" a="1"/>
  <c r="AK279" i="1"/>
  <c r="AJ279" i="1" a="1"/>
  <c r="AJ279" i="1" s="1"/>
  <c r="S279" i="1" s="1" a="1"/>
  <c r="S279" i="1" s="1"/>
  <c r="AI279" i="1" a="1"/>
  <c r="AI279" i="1"/>
  <c r="R279" i="1" s="1" a="1"/>
  <c r="R279" i="1" s="1"/>
  <c r="AH279" i="1" a="1"/>
  <c r="AH279" i="1" s="1"/>
  <c r="Q279" i="1" s="1" a="1"/>
  <c r="Q279" i="1" s="1"/>
  <c r="AG279" i="1" a="1"/>
  <c r="AG279" i="1"/>
  <c r="AF279" i="1" a="1"/>
  <c r="AF279" i="1" s="1"/>
  <c r="O279" i="1" s="1" a="1"/>
  <c r="O279" i="1" s="1"/>
  <c r="AE279" i="1" a="1"/>
  <c r="AE279" i="1"/>
  <c r="N279" i="1" s="1" a="1"/>
  <c r="AD279" i="1" a="1"/>
  <c r="AD279" i="1" s="1"/>
  <c r="M279" i="1" s="1" a="1"/>
  <c r="M279" i="1" s="1"/>
  <c r="AC279" i="1" a="1"/>
  <c r="AC279" i="1" s="1"/>
  <c r="L279" i="1" s="1" a="1"/>
  <c r="L279" i="1" s="1"/>
  <c r="AB279" i="1" a="1"/>
  <c r="AB279" i="1" s="1"/>
  <c r="K279" i="1" s="1" a="1"/>
  <c r="K279" i="1" s="1"/>
  <c r="AA279" i="1" a="1"/>
  <c r="AA279" i="1"/>
  <c r="J279" i="1" s="1" a="1"/>
  <c r="Z279" i="1" a="1"/>
  <c r="Z279" i="1" s="1"/>
  <c r="X279" i="1" a="1"/>
  <c r="X279" i="1"/>
  <c r="W279" i="1" a="1"/>
  <c r="W279" i="1"/>
  <c r="T279" i="1" a="1"/>
  <c r="T279" i="1" s="1"/>
  <c r="P279" i="1" a="1"/>
  <c r="P279" i="1"/>
  <c r="N279" i="1"/>
  <c r="J279" i="1"/>
  <c r="AG278" i="1"/>
  <c r="AE278" i="1"/>
  <c r="AD278" i="1"/>
  <c r="X278" i="1" a="1"/>
  <c r="X278" i="1"/>
  <c r="W278" i="1" a="1"/>
  <c r="W278" i="1"/>
  <c r="AJ277" i="1"/>
  <c r="AI277" i="1"/>
  <c r="AE277" i="1"/>
  <c r="AC277" i="1"/>
  <c r="X277" i="1" a="1"/>
  <c r="X277" i="1"/>
  <c r="W277" i="1" a="1"/>
  <c r="W277" i="1"/>
  <c r="S277" i="1"/>
  <c r="AI276" i="1"/>
  <c r="X276" i="1" a="1"/>
  <c r="X276" i="1"/>
  <c r="W276" i="1" a="1"/>
  <c r="W276" i="1"/>
  <c r="X275" i="1" a="1"/>
  <c r="X275" i="1"/>
  <c r="W275" i="1" a="1"/>
  <c r="W275" i="1"/>
  <c r="AI274" i="1"/>
  <c r="AH274" i="1"/>
  <c r="AH276" i="1" s="1"/>
  <c r="X274" i="1" a="1"/>
  <c r="X274" i="1"/>
  <c r="W274" i="1" a="1"/>
  <c r="W274" i="1"/>
  <c r="AK273" i="1" a="1"/>
  <c r="AK273" i="1"/>
  <c r="AJ273" i="1" a="1"/>
  <c r="AJ273" i="1" s="1"/>
  <c r="S273" i="1" s="1" a="1"/>
  <c r="S273" i="1" s="1"/>
  <c r="AI273" i="1" a="1"/>
  <c r="AI273" i="1"/>
  <c r="R273" i="1" s="1" a="1"/>
  <c r="R273" i="1" s="1"/>
  <c r="AH273" i="1" a="1"/>
  <c r="AH273" i="1" s="1"/>
  <c r="Q273" i="1" s="1" a="1"/>
  <c r="Q273" i="1" s="1"/>
  <c r="AG273" i="1" a="1"/>
  <c r="AG273" i="1"/>
  <c r="AF273" i="1" a="1"/>
  <c r="AF273" i="1" s="1"/>
  <c r="O273" i="1" s="1" a="1"/>
  <c r="O273" i="1" s="1"/>
  <c r="AE273" i="1" a="1"/>
  <c r="AE273" i="1"/>
  <c r="AD273" i="1" a="1"/>
  <c r="AD273" i="1" s="1"/>
  <c r="M273" i="1" s="1" a="1"/>
  <c r="AC273" i="1" a="1"/>
  <c r="AC273" i="1"/>
  <c r="AB273" i="1" a="1"/>
  <c r="AB273" i="1" s="1"/>
  <c r="K273" i="1" s="1" a="1"/>
  <c r="K273" i="1" s="1"/>
  <c r="AA273" i="1" a="1"/>
  <c r="AA273" i="1" s="1"/>
  <c r="J273" i="1" s="1" a="1"/>
  <c r="J273" i="1" s="1"/>
  <c r="Z273" i="1" a="1"/>
  <c r="Z273" i="1" s="1"/>
  <c r="X273" i="1" a="1"/>
  <c r="X273" i="1"/>
  <c r="W273" i="1" a="1"/>
  <c r="W273" i="1"/>
  <c r="T273" i="1" a="1"/>
  <c r="T273" i="1" s="1"/>
  <c r="P273" i="1" a="1"/>
  <c r="P273" i="1"/>
  <c r="N273" i="1" a="1"/>
  <c r="N273" i="1"/>
  <c r="M273" i="1"/>
  <c r="L273" i="1" a="1"/>
  <c r="L273" i="1"/>
  <c r="AK272" i="1" a="1"/>
  <c r="AK272" i="1" s="1"/>
  <c r="AJ272" i="1" a="1"/>
  <c r="AJ272" i="1"/>
  <c r="AI272" i="1" a="1"/>
  <c r="AI272" i="1" s="1"/>
  <c r="AH272" i="1" a="1"/>
  <c r="AH272" i="1"/>
  <c r="AG272" i="1" a="1"/>
  <c r="AG272" i="1" s="1"/>
  <c r="AF272" i="1" a="1"/>
  <c r="AF272" i="1" s="1"/>
  <c r="AE272" i="1" a="1"/>
  <c r="AE272" i="1" s="1"/>
  <c r="AD272" i="1" a="1"/>
  <c r="AD272" i="1"/>
  <c r="AC272" i="1" a="1"/>
  <c r="AC272" i="1" s="1"/>
  <c r="AB272" i="1" a="1"/>
  <c r="AB272" i="1"/>
  <c r="AA272" i="1" a="1"/>
  <c r="AA272" i="1" s="1"/>
  <c r="Z272" i="1" a="1"/>
  <c r="Z272" i="1" s="1"/>
  <c r="X272" i="1" a="1"/>
  <c r="X272" i="1"/>
  <c r="W272" i="1" a="1"/>
  <c r="W272" i="1"/>
  <c r="S272" i="1" a="1"/>
  <c r="S272" i="1" s="1"/>
  <c r="M272" i="1" a="1"/>
  <c r="M272" i="1" s="1"/>
  <c r="I272" i="1" a="1"/>
  <c r="I272" i="1"/>
  <c r="AK271" i="1" a="1"/>
  <c r="AK271" i="1" s="1"/>
  <c r="AJ271" i="1" a="1"/>
  <c r="AJ271" i="1" s="1"/>
  <c r="AI271" i="1" a="1"/>
  <c r="AI271" i="1"/>
  <c r="AH271" i="1" a="1"/>
  <c r="AH271" i="1" s="1"/>
  <c r="Q271" i="1" s="1" a="1"/>
  <c r="Q271" i="1" s="1"/>
  <c r="AG271" i="1" a="1"/>
  <c r="AG271" i="1"/>
  <c r="AF271" i="1" a="1"/>
  <c r="AF271" i="1" s="1"/>
  <c r="AE271" i="1" a="1"/>
  <c r="AE271" i="1"/>
  <c r="AD271" i="1" a="1"/>
  <c r="AD271" i="1" s="1"/>
  <c r="AC271" i="1" a="1"/>
  <c r="AC271" i="1"/>
  <c r="AB271" i="1" a="1"/>
  <c r="AB271" i="1" s="1"/>
  <c r="AA271" i="1" a="1"/>
  <c r="AA271" i="1"/>
  <c r="Z271" i="1" a="1"/>
  <c r="Z271" i="1" s="1"/>
  <c r="X271" i="1" a="1"/>
  <c r="X271" i="1"/>
  <c r="W271" i="1" a="1"/>
  <c r="W271" i="1"/>
  <c r="N271" i="1" a="1"/>
  <c r="N271" i="1" s="1"/>
  <c r="A270" i="1" a="1"/>
  <c r="A270" i="1"/>
  <c r="C270" i="1" s="1"/>
  <c r="D270" i="1" s="1"/>
  <c r="AK269" i="1" a="1"/>
  <c r="AK269" i="1" s="1"/>
  <c r="T269" i="1" s="1" a="1"/>
  <c r="T269" i="1" s="1"/>
  <c r="AJ269" i="1" a="1"/>
  <c r="AJ269" i="1"/>
  <c r="AI269" i="1" a="1"/>
  <c r="AI269" i="1" s="1"/>
  <c r="AH269" i="1" a="1"/>
  <c r="AH269" i="1"/>
  <c r="AG269" i="1" a="1"/>
  <c r="AG269" i="1" s="1"/>
  <c r="P269" i="1" s="1" a="1"/>
  <c r="P269" i="1" s="1"/>
  <c r="AF269" i="1" a="1"/>
  <c r="AF269" i="1" s="1"/>
  <c r="O269" i="1" s="1" a="1"/>
  <c r="O269" i="1" s="1"/>
  <c r="AE269" i="1" a="1"/>
  <c r="AE269" i="1" s="1"/>
  <c r="AD269" i="1" a="1"/>
  <c r="AD269" i="1"/>
  <c r="AC269" i="1" a="1"/>
  <c r="AC269" i="1"/>
  <c r="L269" i="1" s="1" a="1"/>
  <c r="L269" i="1" s="1"/>
  <c r="AB269" i="1" a="1"/>
  <c r="AB269" i="1" s="1"/>
  <c r="AA269" i="1" a="1"/>
  <c r="AA269" i="1" s="1"/>
  <c r="Z269" i="1" a="1"/>
  <c r="Z269" i="1"/>
  <c r="X269" i="1" a="1"/>
  <c r="X269" i="1"/>
  <c r="W269" i="1" a="1"/>
  <c r="W269" i="1" s="1"/>
  <c r="S269" i="1" a="1"/>
  <c r="S269" i="1"/>
  <c r="R269" i="1" a="1"/>
  <c r="R269" i="1"/>
  <c r="Q269" i="1" a="1"/>
  <c r="Q269" i="1"/>
  <c r="N269" i="1" a="1"/>
  <c r="N269" i="1"/>
  <c r="M269" i="1" a="1"/>
  <c r="M269" i="1"/>
  <c r="J269" i="1" a="1"/>
  <c r="J269" i="1"/>
  <c r="I269" i="1" a="1"/>
  <c r="I269" i="1"/>
  <c r="AK268" i="1" a="1"/>
  <c r="AK268" i="1" s="1"/>
  <c r="AJ268" i="1" a="1"/>
  <c r="AJ268" i="1" s="1"/>
  <c r="S268" i="1" s="1" a="1"/>
  <c r="S268" i="1" s="1"/>
  <c r="AI268" i="1" a="1"/>
  <c r="AI268" i="1"/>
  <c r="AH268" i="1" a="1"/>
  <c r="AH268" i="1" s="1"/>
  <c r="AG268" i="1" a="1"/>
  <c r="AG268" i="1"/>
  <c r="P268" i="1" s="1" a="1"/>
  <c r="P268" i="1" s="1"/>
  <c r="AF268" i="1" a="1"/>
  <c r="AF268" i="1" s="1"/>
  <c r="O268" i="1" s="1" a="1"/>
  <c r="O268" i="1" s="1"/>
  <c r="AE268" i="1" a="1"/>
  <c r="AE268" i="1"/>
  <c r="AD268" i="1" a="1"/>
  <c r="AD268" i="1" s="1"/>
  <c r="AC268" i="1" a="1"/>
  <c r="AC268" i="1"/>
  <c r="AB268" i="1" a="1"/>
  <c r="AB268" i="1" s="1"/>
  <c r="K268" i="1" s="1" a="1"/>
  <c r="K268" i="1" s="1"/>
  <c r="AA268" i="1" a="1"/>
  <c r="AA268" i="1" s="1"/>
  <c r="Z268" i="1" a="1"/>
  <c r="Z268" i="1" s="1"/>
  <c r="X268" i="1" a="1"/>
  <c r="X268" i="1"/>
  <c r="W268" i="1" a="1"/>
  <c r="W268" i="1" s="1"/>
  <c r="T268" i="1" a="1"/>
  <c r="T268" i="1" s="1"/>
  <c r="R268" i="1" a="1"/>
  <c r="R268" i="1"/>
  <c r="Q268" i="1" a="1"/>
  <c r="Q268" i="1"/>
  <c r="N268" i="1" a="1"/>
  <c r="N268" i="1"/>
  <c r="M268" i="1" a="1"/>
  <c r="M268" i="1"/>
  <c r="L268" i="1" a="1"/>
  <c r="L268" i="1"/>
  <c r="I268" i="1" a="1"/>
  <c r="I268" i="1"/>
  <c r="AK267" i="1" a="1"/>
  <c r="AK267" i="1" s="1"/>
  <c r="T267" i="1" s="1" a="1"/>
  <c r="T267" i="1" s="1"/>
  <c r="AJ267" i="1" a="1"/>
  <c r="AJ267" i="1"/>
  <c r="AI267" i="1" a="1"/>
  <c r="AI267" i="1"/>
  <c r="AH267" i="1" a="1"/>
  <c r="AH267" i="1"/>
  <c r="Q267" i="1" s="1" a="1"/>
  <c r="Q267" i="1" s="1"/>
  <c r="AG267" i="1" a="1"/>
  <c r="AG267" i="1" s="1"/>
  <c r="P267" i="1" s="1" a="1"/>
  <c r="P267" i="1" s="1"/>
  <c r="AF267" i="1" a="1"/>
  <c r="AF267" i="1"/>
  <c r="AE267" i="1" a="1"/>
  <c r="AE267" i="1"/>
  <c r="AD267" i="1" a="1"/>
  <c r="AD267" i="1"/>
  <c r="M267" i="1" s="1" a="1"/>
  <c r="M267" i="1" s="1"/>
  <c r="AC267" i="1" a="1"/>
  <c r="AC267" i="1" s="1"/>
  <c r="L267" i="1" s="1" a="1"/>
  <c r="L267" i="1" s="1"/>
  <c r="AB267" i="1" a="1"/>
  <c r="AB267" i="1"/>
  <c r="AA267" i="1" a="1"/>
  <c r="AA267" i="1"/>
  <c r="Z267" i="1" a="1"/>
  <c r="Z267" i="1"/>
  <c r="X267" i="1" a="1"/>
  <c r="X267" i="1" s="1"/>
  <c r="W267" i="1" a="1"/>
  <c r="W267" i="1"/>
  <c r="S267" i="1" a="1"/>
  <c r="S267" i="1"/>
  <c r="R267" i="1" a="1"/>
  <c r="R267" i="1" s="1"/>
  <c r="O267" i="1" a="1"/>
  <c r="O267" i="1" s="1"/>
  <c r="N267" i="1" a="1"/>
  <c r="N267" i="1" s="1"/>
  <c r="K267" i="1" a="1"/>
  <c r="K267" i="1"/>
  <c r="J267" i="1" a="1"/>
  <c r="J267" i="1" s="1"/>
  <c r="AK266" i="1" a="1"/>
  <c r="AK266" i="1"/>
  <c r="T266" i="1" s="1" a="1"/>
  <c r="T266" i="1" s="1"/>
  <c r="AJ266" i="1" a="1"/>
  <c r="AJ266" i="1" s="1"/>
  <c r="S266" i="1" s="1" a="1"/>
  <c r="S266" i="1" s="1"/>
  <c r="AI266" i="1" a="1"/>
  <c r="AI266" i="1"/>
  <c r="AH266" i="1" a="1"/>
  <c r="AH266" i="1"/>
  <c r="AG266" i="1" a="1"/>
  <c r="AG266" i="1"/>
  <c r="P266" i="1" s="1" a="1"/>
  <c r="P266" i="1" s="1"/>
  <c r="AF266" i="1" a="1"/>
  <c r="AF266" i="1" s="1"/>
  <c r="O266" i="1" s="1" a="1"/>
  <c r="O266" i="1" s="1"/>
  <c r="AE266" i="1" a="1"/>
  <c r="AE266" i="1"/>
  <c r="AD266" i="1" a="1"/>
  <c r="AD266" i="1"/>
  <c r="AC266" i="1" a="1"/>
  <c r="AC266" i="1"/>
  <c r="L266" i="1" s="1" a="1"/>
  <c r="L266" i="1" s="1"/>
  <c r="AB266" i="1" a="1"/>
  <c r="AB266" i="1" s="1"/>
  <c r="AA266" i="1" a="1"/>
  <c r="AA266" i="1"/>
  <c r="Z266" i="1" a="1"/>
  <c r="Z266" i="1"/>
  <c r="X266" i="1" a="1"/>
  <c r="X266" i="1" s="1"/>
  <c r="W266" i="1" a="1"/>
  <c r="W266" i="1" s="1"/>
  <c r="R266" i="1" a="1"/>
  <c r="R266" i="1" s="1"/>
  <c r="Q266" i="1" a="1"/>
  <c r="Q266" i="1" s="1"/>
  <c r="N266" i="1" a="1"/>
  <c r="N266" i="1"/>
  <c r="M266" i="1" a="1"/>
  <c r="M266" i="1" s="1"/>
  <c r="J266" i="1" a="1"/>
  <c r="J266" i="1" s="1"/>
  <c r="I266" i="1" a="1"/>
  <c r="I266" i="1" s="1"/>
  <c r="AK265" i="1" a="1"/>
  <c r="AK265" i="1"/>
  <c r="AJ265" i="1" a="1"/>
  <c r="AJ265" i="1"/>
  <c r="S265" i="1" s="1" a="1"/>
  <c r="S265" i="1" s="1"/>
  <c r="AI265" i="1" a="1"/>
  <c r="AI265" i="1"/>
  <c r="R265" i="1" s="1" a="1"/>
  <c r="R265" i="1" s="1"/>
  <c r="AH265" i="1" a="1"/>
  <c r="AH265" i="1"/>
  <c r="AG265" i="1" a="1"/>
  <c r="AG265" i="1"/>
  <c r="AF265" i="1" a="1"/>
  <c r="AF265" i="1"/>
  <c r="O265" i="1" s="1" a="1"/>
  <c r="O265" i="1" s="1"/>
  <c r="AE265" i="1" a="1"/>
  <c r="AE265" i="1"/>
  <c r="N265" i="1" s="1" a="1"/>
  <c r="N265" i="1" s="1"/>
  <c r="AD265" i="1" a="1"/>
  <c r="AD265" i="1"/>
  <c r="AC265" i="1" a="1"/>
  <c r="AC265" i="1"/>
  <c r="AB265" i="1" a="1"/>
  <c r="AB265" i="1"/>
  <c r="K265" i="1" s="1" a="1"/>
  <c r="K265" i="1" s="1"/>
  <c r="AA265" i="1" a="1"/>
  <c r="AA265" i="1"/>
  <c r="Z265" i="1" a="1"/>
  <c r="Z265" i="1"/>
  <c r="X265" i="1" a="1"/>
  <c r="X265" i="1"/>
  <c r="W265" i="1" a="1"/>
  <c r="W265" i="1"/>
  <c r="T265" i="1" a="1"/>
  <c r="T265" i="1" s="1"/>
  <c r="Q265" i="1" a="1"/>
  <c r="Q265" i="1" s="1"/>
  <c r="P265" i="1" a="1"/>
  <c r="P265" i="1" s="1"/>
  <c r="M265" i="1" a="1"/>
  <c r="M265" i="1" s="1"/>
  <c r="L265" i="1" a="1"/>
  <c r="L265" i="1" s="1"/>
  <c r="I265" i="1" a="1"/>
  <c r="I265" i="1"/>
  <c r="AK264" i="1" a="1"/>
  <c r="AK264" i="1"/>
  <c r="AJ264" i="1" a="1"/>
  <c r="AJ264" i="1"/>
  <c r="AI264" i="1" a="1"/>
  <c r="AI264" i="1"/>
  <c r="R264" i="1" s="1" a="1"/>
  <c r="R264" i="1" s="1"/>
  <c r="AH264" i="1" a="1"/>
  <c r="AH264" i="1"/>
  <c r="Q264" i="1" s="1" a="1"/>
  <c r="Q264" i="1" s="1"/>
  <c r="AG264" i="1" a="1"/>
  <c r="AG264" i="1"/>
  <c r="AF264" i="1" a="1"/>
  <c r="AF264" i="1"/>
  <c r="AE264" i="1" a="1"/>
  <c r="AE264" i="1"/>
  <c r="N264" i="1" s="1" a="1"/>
  <c r="N264" i="1" s="1"/>
  <c r="AD264" i="1" a="1"/>
  <c r="AD264" i="1"/>
  <c r="M264" i="1" s="1" a="1"/>
  <c r="M264" i="1" s="1"/>
  <c r="AC264" i="1" a="1"/>
  <c r="AC264" i="1"/>
  <c r="AB264" i="1" a="1"/>
  <c r="AB264" i="1"/>
  <c r="AA264" i="1" a="1"/>
  <c r="AA264" i="1"/>
  <c r="J264" i="1" s="1" a="1"/>
  <c r="J264" i="1" s="1"/>
  <c r="Z264" i="1" a="1"/>
  <c r="Z264" i="1"/>
  <c r="X264" i="1" a="1"/>
  <c r="X264" i="1"/>
  <c r="W264" i="1" a="1"/>
  <c r="W264" i="1"/>
  <c r="T264" i="1" a="1"/>
  <c r="T264" i="1"/>
  <c r="S264" i="1" a="1"/>
  <c r="S264" i="1" s="1"/>
  <c r="P264" i="1" a="1"/>
  <c r="P264" i="1"/>
  <c r="O264" i="1" a="1"/>
  <c r="O264" i="1" s="1"/>
  <c r="L264" i="1" a="1"/>
  <c r="L264" i="1" s="1"/>
  <c r="K264" i="1" a="1"/>
  <c r="K264" i="1" s="1"/>
  <c r="AK263" i="1" a="1"/>
  <c r="AK263" i="1" s="1"/>
  <c r="T263" i="1" s="1" a="1"/>
  <c r="T263" i="1" s="1"/>
  <c r="AJ263" i="1" a="1"/>
  <c r="AJ263" i="1"/>
  <c r="AI263" i="1" a="1"/>
  <c r="AI263" i="1"/>
  <c r="AH263" i="1" a="1"/>
  <c r="AH263" i="1"/>
  <c r="Q263" i="1" s="1" a="1"/>
  <c r="Q263" i="1" s="1"/>
  <c r="AG263" i="1" a="1"/>
  <c r="AG263" i="1" s="1"/>
  <c r="P263" i="1" s="1" a="1"/>
  <c r="P263" i="1" s="1"/>
  <c r="AF263" i="1" a="1"/>
  <c r="AF263" i="1"/>
  <c r="AE263" i="1" a="1"/>
  <c r="AE263" i="1"/>
  <c r="AD263" i="1" a="1"/>
  <c r="AD263" i="1"/>
  <c r="M263" i="1" s="1" a="1"/>
  <c r="M263" i="1" s="1"/>
  <c r="AC263" i="1" a="1"/>
  <c r="AC263" i="1" s="1"/>
  <c r="L263" i="1" s="1" a="1"/>
  <c r="L263" i="1" s="1"/>
  <c r="AB263" i="1" a="1"/>
  <c r="AB263" i="1" s="1"/>
  <c r="AA263" i="1" a="1"/>
  <c r="AA263" i="1"/>
  <c r="Z263" i="1" a="1"/>
  <c r="Z263" i="1"/>
  <c r="I263" i="1" s="1" a="1"/>
  <c r="I263" i="1" s="1"/>
  <c r="X263" i="1" a="1"/>
  <c r="X263" i="1" s="1"/>
  <c r="W263" i="1" a="1"/>
  <c r="W263" i="1"/>
  <c r="S263" i="1" a="1"/>
  <c r="S263" i="1" s="1"/>
  <c r="R263" i="1" a="1"/>
  <c r="R263" i="1" s="1"/>
  <c r="O263" i="1" a="1"/>
  <c r="O263" i="1"/>
  <c r="N263" i="1" a="1"/>
  <c r="N263" i="1" s="1"/>
  <c r="J263" i="1" a="1"/>
  <c r="J263" i="1" s="1"/>
  <c r="AK262" i="1" a="1"/>
  <c r="AK262" i="1"/>
  <c r="T262" i="1" s="1" a="1"/>
  <c r="T262" i="1" s="1"/>
  <c r="AJ262" i="1" a="1"/>
  <c r="AJ262" i="1"/>
  <c r="S262" i="1" s="1" a="1"/>
  <c r="S262" i="1" s="1"/>
  <c r="AI262" i="1" a="1"/>
  <c r="AI262" i="1"/>
  <c r="AH262" i="1" a="1"/>
  <c r="AH262" i="1"/>
  <c r="AG262" i="1" a="1"/>
  <c r="AG262" i="1"/>
  <c r="P262" i="1" s="1" a="1"/>
  <c r="P262" i="1" s="1"/>
  <c r="AF262" i="1" a="1"/>
  <c r="AF262" i="1"/>
  <c r="O262" i="1" s="1" a="1"/>
  <c r="O262" i="1" s="1"/>
  <c r="AE262" i="1" a="1"/>
  <c r="AE262" i="1" s="1"/>
  <c r="N262" i="1" s="1" a="1"/>
  <c r="N262" i="1" s="1"/>
  <c r="AD262" i="1" a="1"/>
  <c r="AD262" i="1"/>
  <c r="AC262" i="1" a="1"/>
  <c r="AC262" i="1"/>
  <c r="L262" i="1" s="1" a="1"/>
  <c r="L262" i="1" s="1"/>
  <c r="AB262" i="1" a="1"/>
  <c r="AB262" i="1"/>
  <c r="K262" i="1" s="1" a="1"/>
  <c r="K262" i="1" s="1"/>
  <c r="AA262" i="1" a="1"/>
  <c r="AA262" i="1" s="1"/>
  <c r="Z262" i="1" a="1"/>
  <c r="Z262" i="1"/>
  <c r="X262" i="1" a="1"/>
  <c r="X262" i="1" s="1"/>
  <c r="W262" i="1" a="1"/>
  <c r="W262" i="1" s="1"/>
  <c r="R262" i="1" a="1"/>
  <c r="R262" i="1"/>
  <c r="Q262" i="1" a="1"/>
  <c r="Q262" i="1" s="1"/>
  <c r="M262" i="1" a="1"/>
  <c r="M262" i="1" s="1"/>
  <c r="I262" i="1" a="1"/>
  <c r="I262" i="1" s="1"/>
  <c r="AK261" i="1" a="1"/>
  <c r="AK261" i="1"/>
  <c r="AJ261" i="1" a="1"/>
  <c r="AJ261" i="1"/>
  <c r="S261" i="1" s="1" a="1"/>
  <c r="S261" i="1" s="1"/>
  <c r="AI261" i="1" a="1"/>
  <c r="AI261" i="1" s="1"/>
  <c r="R261" i="1" s="1" a="1"/>
  <c r="R261" i="1" s="1"/>
  <c r="AH261" i="1" a="1"/>
  <c r="AH261" i="1" s="1"/>
  <c r="AG261" i="1" a="1"/>
  <c r="AG261" i="1" s="1"/>
  <c r="AF261" i="1" a="1"/>
  <c r="AF261" i="1"/>
  <c r="O261" i="1" s="1" a="1"/>
  <c r="O261" i="1" s="1"/>
  <c r="AE261" i="1" a="1"/>
  <c r="AE261" i="1"/>
  <c r="N261" i="1" s="1" a="1"/>
  <c r="N261" i="1" s="1"/>
  <c r="AD261" i="1" a="1"/>
  <c r="AD261" i="1" s="1"/>
  <c r="M261" i="1" s="1" a="1"/>
  <c r="M261" i="1" s="1"/>
  <c r="AC261" i="1" a="1"/>
  <c r="AC261" i="1" s="1"/>
  <c r="AB261" i="1" a="1"/>
  <c r="AB261" i="1"/>
  <c r="K261" i="1" s="1" a="1"/>
  <c r="K261" i="1" s="1"/>
  <c r="AA261" i="1" a="1"/>
  <c r="AA261" i="1"/>
  <c r="J261" i="1" s="1" a="1"/>
  <c r="J261" i="1" s="1"/>
  <c r="Z261" i="1" a="1"/>
  <c r="Z261" i="1" s="1"/>
  <c r="X261" i="1" a="1"/>
  <c r="X261" i="1"/>
  <c r="W261" i="1" a="1"/>
  <c r="W261" i="1" s="1"/>
  <c r="T261" i="1" a="1"/>
  <c r="T261" i="1" s="1"/>
  <c r="Q261" i="1" a="1"/>
  <c r="Q261" i="1"/>
  <c r="P261" i="1" a="1"/>
  <c r="P261" i="1" s="1"/>
  <c r="L261" i="1" a="1"/>
  <c r="L261" i="1" s="1"/>
  <c r="AK260" i="1" a="1"/>
  <c r="AK260" i="1" s="1"/>
  <c r="T260" i="1" s="1" a="1"/>
  <c r="T260" i="1" s="1"/>
  <c r="AJ260" i="1" a="1"/>
  <c r="AJ260" i="1" s="1"/>
  <c r="S260" i="1" s="1" a="1"/>
  <c r="S260" i="1" s="1"/>
  <c r="AI260" i="1" a="1"/>
  <c r="AI260" i="1"/>
  <c r="R260" i="1" s="1" a="1"/>
  <c r="R260" i="1" s="1"/>
  <c r="AH260" i="1" a="1"/>
  <c r="AH260" i="1" s="1"/>
  <c r="Q260" i="1" s="1" a="1"/>
  <c r="AG260" i="1" a="1"/>
  <c r="AG260" i="1" s="1"/>
  <c r="AF260" i="1" a="1"/>
  <c r="AF260" i="1" s="1"/>
  <c r="O260" i="1" s="1" a="1"/>
  <c r="O260" i="1" s="1"/>
  <c r="AE260" i="1" a="1"/>
  <c r="AE260" i="1"/>
  <c r="N260" i="1" s="1" a="1"/>
  <c r="N260" i="1" s="1"/>
  <c r="AD260" i="1" a="1"/>
  <c r="AD260" i="1" s="1"/>
  <c r="M260" i="1" s="1" a="1"/>
  <c r="M260" i="1" s="1"/>
  <c r="AC260" i="1" a="1"/>
  <c r="AC260" i="1" s="1"/>
  <c r="L260" i="1" s="1" a="1"/>
  <c r="L260" i="1" s="1"/>
  <c r="AB260" i="1" a="1"/>
  <c r="AB260" i="1" s="1"/>
  <c r="AA260" i="1" a="1"/>
  <c r="AA260" i="1"/>
  <c r="J260" i="1" s="1" a="1"/>
  <c r="J260" i="1" s="1"/>
  <c r="Z260" i="1" a="1"/>
  <c r="Z260" i="1"/>
  <c r="X260" i="1" a="1"/>
  <c r="X260" i="1"/>
  <c r="W260" i="1" a="1"/>
  <c r="W260" i="1"/>
  <c r="Q260" i="1"/>
  <c r="P260" i="1" a="1"/>
  <c r="P260" i="1"/>
  <c r="K260" i="1" a="1"/>
  <c r="K260" i="1" s="1"/>
  <c r="AK259" i="1" a="1"/>
  <c r="AK259" i="1" s="1"/>
  <c r="T259" i="1" s="1" a="1"/>
  <c r="T259" i="1" s="1"/>
  <c r="AJ259" i="1" a="1"/>
  <c r="AJ259" i="1" s="1"/>
  <c r="AI259" i="1" a="1"/>
  <c r="AI259" i="1" s="1"/>
  <c r="AH259" i="1" a="1"/>
  <c r="AH259" i="1"/>
  <c r="Q259" i="1" s="1" a="1"/>
  <c r="Q259" i="1" s="1"/>
  <c r="AG259" i="1" a="1"/>
  <c r="AG259" i="1"/>
  <c r="P259" i="1" s="1" a="1"/>
  <c r="P259" i="1" s="1"/>
  <c r="AF259" i="1" a="1"/>
  <c r="AF259" i="1" s="1"/>
  <c r="O259" i="1" s="1" a="1"/>
  <c r="O259" i="1" s="1"/>
  <c r="AE259" i="1" a="1"/>
  <c r="AE259" i="1" s="1"/>
  <c r="AD259" i="1" a="1"/>
  <c r="AD259" i="1"/>
  <c r="M259" i="1" s="1" a="1"/>
  <c r="M259" i="1" s="1"/>
  <c r="AC259" i="1" a="1"/>
  <c r="AC259" i="1"/>
  <c r="L259" i="1" s="1" a="1"/>
  <c r="AB259" i="1" a="1"/>
  <c r="AB259" i="1" s="1"/>
  <c r="AA259" i="1" a="1"/>
  <c r="AA259" i="1" s="1"/>
  <c r="J259" i="1" s="1" a="1"/>
  <c r="J259" i="1" s="1"/>
  <c r="Z259" i="1" a="1"/>
  <c r="Z259" i="1" s="1"/>
  <c r="X259" i="1" a="1"/>
  <c r="X259" i="1" s="1"/>
  <c r="W259" i="1" a="1"/>
  <c r="W259" i="1"/>
  <c r="S259" i="1" a="1"/>
  <c r="S259" i="1" s="1"/>
  <c r="R259" i="1" a="1"/>
  <c r="R259" i="1" s="1"/>
  <c r="N259" i="1" a="1"/>
  <c r="N259" i="1" s="1"/>
  <c r="L259" i="1"/>
  <c r="K259" i="1" a="1"/>
  <c r="K259" i="1"/>
  <c r="AK258" i="1" a="1"/>
  <c r="AK258" i="1"/>
  <c r="T258" i="1" s="1" a="1"/>
  <c r="T258" i="1" s="1"/>
  <c r="AJ258" i="1" a="1"/>
  <c r="AJ258" i="1"/>
  <c r="S258" i="1" s="1" a="1"/>
  <c r="AI258" i="1" a="1"/>
  <c r="AI258" i="1" s="1"/>
  <c r="R258" i="1" s="1" a="1"/>
  <c r="R258" i="1" s="1"/>
  <c r="AH258" i="1" a="1"/>
  <c r="AH258" i="1" s="1"/>
  <c r="Q258" i="1" s="1" a="1"/>
  <c r="Q258" i="1" s="1"/>
  <c r="AG258" i="1" a="1"/>
  <c r="AG258" i="1" s="1"/>
  <c r="P258" i="1" s="1" a="1"/>
  <c r="P258" i="1" s="1"/>
  <c r="AF258" i="1" a="1"/>
  <c r="AF258" i="1"/>
  <c r="O258" i="1" s="1" a="1"/>
  <c r="AE258" i="1" a="1"/>
  <c r="AE258" i="1" s="1"/>
  <c r="AD258" i="1" a="1"/>
  <c r="AD258" i="1" s="1"/>
  <c r="AC258" i="1" a="1"/>
  <c r="AC258" i="1" s="1"/>
  <c r="L258" i="1" s="1" a="1"/>
  <c r="L258" i="1" s="1"/>
  <c r="AB258" i="1" a="1"/>
  <c r="AB258" i="1" s="1"/>
  <c r="AA258" i="1" a="1"/>
  <c r="AA258" i="1" s="1"/>
  <c r="Z258" i="1" a="1"/>
  <c r="Z258" i="1" s="1"/>
  <c r="X258" i="1" a="1"/>
  <c r="X258" i="1"/>
  <c r="W258" i="1" a="1"/>
  <c r="W258" i="1" s="1"/>
  <c r="S258" i="1"/>
  <c r="O258" i="1"/>
  <c r="N258" i="1" a="1"/>
  <c r="N258" i="1"/>
  <c r="M258" i="1" a="1"/>
  <c r="M258" i="1" s="1"/>
  <c r="J258" i="1" a="1"/>
  <c r="J258" i="1" s="1"/>
  <c r="I258" i="1" a="1"/>
  <c r="I258" i="1" s="1"/>
  <c r="AK257" i="1" a="1"/>
  <c r="AK257" i="1" s="1"/>
  <c r="T257" i="1" s="1" a="1"/>
  <c r="T257" i="1" s="1"/>
  <c r="AJ257" i="1" a="1"/>
  <c r="AJ257" i="1"/>
  <c r="S257" i="1" s="1" a="1"/>
  <c r="S257" i="1" s="1"/>
  <c r="AI257" i="1" a="1"/>
  <c r="AI257" i="1"/>
  <c r="R257" i="1" s="1" a="1"/>
  <c r="R257" i="1" s="1"/>
  <c r="AH257" i="1" a="1"/>
  <c r="AH257" i="1" s="1"/>
  <c r="AG257" i="1" a="1"/>
  <c r="AG257" i="1" s="1"/>
  <c r="AF257" i="1" a="1"/>
  <c r="AF257" i="1"/>
  <c r="O257" i="1" s="1" a="1"/>
  <c r="AE257" i="1" a="1"/>
  <c r="AE257" i="1"/>
  <c r="N257" i="1" s="1" a="1"/>
  <c r="N257" i="1" s="1"/>
  <c r="AD257" i="1" a="1"/>
  <c r="AD257" i="1" s="1"/>
  <c r="M257" i="1" s="1" a="1"/>
  <c r="M257" i="1" s="1"/>
  <c r="AC257" i="1" a="1"/>
  <c r="AC257" i="1" s="1"/>
  <c r="L257" i="1" s="1" a="1"/>
  <c r="L257" i="1" s="1"/>
  <c r="AB257" i="1" a="1"/>
  <c r="AB257" i="1" s="1"/>
  <c r="K257" i="1" s="1" a="1"/>
  <c r="K257" i="1" s="1"/>
  <c r="AA257" i="1" a="1"/>
  <c r="AA257" i="1"/>
  <c r="J257" i="1" s="1" a="1"/>
  <c r="Z257" i="1" a="1"/>
  <c r="Z257" i="1" s="1"/>
  <c r="X257" i="1" a="1"/>
  <c r="X257" i="1"/>
  <c r="W257" i="1" a="1"/>
  <c r="W257" i="1" s="1"/>
  <c r="Q257" i="1" a="1"/>
  <c r="Q257" i="1"/>
  <c r="P257" i="1" a="1"/>
  <c r="P257" i="1" s="1"/>
  <c r="O257" i="1"/>
  <c r="J257" i="1"/>
  <c r="I257" i="1" a="1"/>
  <c r="I257" i="1"/>
  <c r="H257" i="1" s="1"/>
  <c r="AK256" i="1" a="1"/>
  <c r="AK256" i="1" s="1"/>
  <c r="AJ256" i="1" a="1"/>
  <c r="AJ256" i="1" s="1"/>
  <c r="S256" i="1" s="1" a="1"/>
  <c r="S256" i="1" s="1"/>
  <c r="AI256" i="1" a="1"/>
  <c r="AI256" i="1"/>
  <c r="R256" i="1" s="1" a="1"/>
  <c r="R256" i="1" s="1"/>
  <c r="AH256" i="1" a="1"/>
  <c r="AH256" i="1"/>
  <c r="Q256" i="1" s="1" a="1"/>
  <c r="Q256" i="1" s="1"/>
  <c r="AG256" i="1" a="1"/>
  <c r="AG256" i="1" s="1"/>
  <c r="P256" i="1" s="1" a="1"/>
  <c r="AF256" i="1" a="1"/>
  <c r="AF256" i="1" s="1"/>
  <c r="AE256" i="1" a="1"/>
  <c r="AE256" i="1"/>
  <c r="N256" i="1" s="1" a="1"/>
  <c r="AD256" i="1" a="1"/>
  <c r="AD256" i="1"/>
  <c r="M256" i="1" s="1" a="1"/>
  <c r="M256" i="1" s="1"/>
  <c r="AC256" i="1" a="1"/>
  <c r="AC256" i="1" s="1"/>
  <c r="L256" i="1" s="1" a="1"/>
  <c r="L256" i="1" s="1"/>
  <c r="AB256" i="1" a="1"/>
  <c r="AB256" i="1" s="1"/>
  <c r="K256" i="1" s="1" a="1"/>
  <c r="K256" i="1" s="1"/>
  <c r="AA256" i="1" a="1"/>
  <c r="AA256" i="1" s="1"/>
  <c r="J256" i="1" s="1" a="1"/>
  <c r="J256" i="1" s="1"/>
  <c r="Z256" i="1" a="1"/>
  <c r="Z256" i="1"/>
  <c r="X256" i="1" a="1"/>
  <c r="X256" i="1"/>
  <c r="W256" i="1" a="1"/>
  <c r="W256" i="1"/>
  <c r="T256" i="1" a="1"/>
  <c r="T256" i="1" s="1"/>
  <c r="P256" i="1"/>
  <c r="O256" i="1" a="1"/>
  <c r="O256" i="1" s="1"/>
  <c r="N256" i="1"/>
  <c r="AK255" i="1" a="1"/>
  <c r="AK255" i="1" s="1"/>
  <c r="T255" i="1" s="1" a="1"/>
  <c r="T255" i="1" s="1"/>
  <c r="AJ255" i="1" a="1"/>
  <c r="AJ255" i="1" s="1"/>
  <c r="AI255" i="1" a="1"/>
  <c r="AI255" i="1" s="1"/>
  <c r="AH255" i="1" a="1"/>
  <c r="AH255" i="1"/>
  <c r="Q255" i="1" s="1" a="1"/>
  <c r="Q255" i="1" s="1"/>
  <c r="AG255" i="1" a="1"/>
  <c r="AG255" i="1"/>
  <c r="P255" i="1" s="1" a="1"/>
  <c r="P255" i="1" s="1"/>
  <c r="AF255" i="1" a="1"/>
  <c r="AF255" i="1" s="1"/>
  <c r="O255" i="1" s="1" a="1"/>
  <c r="O255" i="1" s="1"/>
  <c r="AE255" i="1" a="1"/>
  <c r="AE255" i="1" s="1"/>
  <c r="AD255" i="1" a="1"/>
  <c r="AD255" i="1"/>
  <c r="M255" i="1" s="1" a="1"/>
  <c r="AC255" i="1" a="1"/>
  <c r="AC255" i="1"/>
  <c r="L255" i="1" s="1" a="1"/>
  <c r="AB255" i="1" a="1"/>
  <c r="AB255" i="1" s="1"/>
  <c r="K255" i="1" s="1" a="1"/>
  <c r="K255" i="1" s="1"/>
  <c r="AA255" i="1" a="1"/>
  <c r="AA255" i="1" s="1"/>
  <c r="J255" i="1" s="1" a="1"/>
  <c r="J255" i="1" s="1"/>
  <c r="Z255" i="1" a="1"/>
  <c r="Z255" i="1" s="1"/>
  <c r="X255" i="1" a="1"/>
  <c r="X255" i="1" s="1"/>
  <c r="W255" i="1" a="1"/>
  <c r="W255" i="1"/>
  <c r="S255" i="1" a="1"/>
  <c r="S255" i="1" s="1"/>
  <c r="R255" i="1" a="1"/>
  <c r="R255" i="1" s="1"/>
  <c r="N255" i="1" a="1"/>
  <c r="N255" i="1" s="1"/>
  <c r="M255" i="1"/>
  <c r="L255" i="1"/>
  <c r="AK254" i="1" a="1"/>
  <c r="AK254" i="1"/>
  <c r="T254" i="1" s="1" a="1"/>
  <c r="T254" i="1" s="1"/>
  <c r="AJ254" i="1" a="1"/>
  <c r="AJ254" i="1" s="1"/>
  <c r="S254" i="1" s="1" a="1"/>
  <c r="S254" i="1" s="1"/>
  <c r="AI254" i="1" a="1"/>
  <c r="AI254" i="1" s="1"/>
  <c r="AH254" i="1" a="1"/>
  <c r="AH254" i="1" s="1"/>
  <c r="AG254" i="1" a="1"/>
  <c r="AG254" i="1"/>
  <c r="P254" i="1" s="1" a="1"/>
  <c r="AF254" i="1" a="1"/>
  <c r="AF254" i="1"/>
  <c r="O254" i="1" s="1" a="1"/>
  <c r="O254" i="1" s="1"/>
  <c r="AE254" i="1" a="1"/>
  <c r="AE254" i="1" s="1"/>
  <c r="N254" i="1" s="1" a="1"/>
  <c r="N254" i="1" s="1"/>
  <c r="AD254" i="1" a="1"/>
  <c r="AD254" i="1" s="1"/>
  <c r="M254" i="1" s="1" a="1"/>
  <c r="M254" i="1" s="1"/>
  <c r="AC254" i="1" a="1"/>
  <c r="AC254" i="1" s="1"/>
  <c r="L254" i="1" s="1" a="1"/>
  <c r="L254" i="1" s="1"/>
  <c r="AB254" i="1" a="1"/>
  <c r="AB254" i="1"/>
  <c r="K254" i="1" s="1" a="1"/>
  <c r="AA254" i="1" a="1"/>
  <c r="AA254" i="1" s="1"/>
  <c r="Z254" i="1" a="1"/>
  <c r="Z254" i="1" s="1"/>
  <c r="I254" i="1" s="1" a="1"/>
  <c r="I254" i="1" s="1"/>
  <c r="X254" i="1" a="1"/>
  <c r="X254" i="1" s="1"/>
  <c r="W254" i="1" a="1"/>
  <c r="W254" i="1" s="1"/>
  <c r="R254" i="1" a="1"/>
  <c r="R254" i="1"/>
  <c r="Q254" i="1" a="1"/>
  <c r="Q254" i="1" s="1"/>
  <c r="P254" i="1"/>
  <c r="K254" i="1"/>
  <c r="J254" i="1" a="1"/>
  <c r="J254" i="1"/>
  <c r="AK253" i="1" a="1"/>
  <c r="AK253" i="1"/>
  <c r="AJ253" i="1" a="1"/>
  <c r="AJ253" i="1"/>
  <c r="S253" i="1" s="1" a="1"/>
  <c r="AI253" i="1" a="1"/>
  <c r="AI253" i="1"/>
  <c r="AH253" i="1" a="1"/>
  <c r="AH253" i="1" s="1"/>
  <c r="AG253" i="1" a="1"/>
  <c r="AG253" i="1" s="1"/>
  <c r="P253" i="1" s="1" a="1"/>
  <c r="P253" i="1" s="1"/>
  <c r="AF253" i="1" a="1"/>
  <c r="AF253" i="1"/>
  <c r="O253" i="1" s="1" a="1"/>
  <c r="O253" i="1" s="1"/>
  <c r="AE253" i="1" a="1"/>
  <c r="AE253" i="1"/>
  <c r="N253" i="1" s="1" a="1"/>
  <c r="N253" i="1" s="1"/>
  <c r="AD253" i="1" a="1"/>
  <c r="AD253" i="1" s="1"/>
  <c r="AC253" i="1" a="1"/>
  <c r="AC253" i="1" s="1"/>
  <c r="L253" i="1" s="1" a="1"/>
  <c r="L253" i="1" s="1"/>
  <c r="AB253" i="1" a="1"/>
  <c r="AB253" i="1"/>
  <c r="K253" i="1" s="1" a="1"/>
  <c r="AA253" i="1" a="1"/>
  <c r="AA253" i="1"/>
  <c r="J253" i="1" s="1" a="1"/>
  <c r="J253" i="1" s="1"/>
  <c r="Z253" i="1" a="1"/>
  <c r="Z253" i="1" s="1"/>
  <c r="I253" i="1" s="1" a="1"/>
  <c r="I253" i="1" s="1"/>
  <c r="Y253" i="1"/>
  <c r="X253" i="1" a="1"/>
  <c r="X253" i="1" s="1"/>
  <c r="W253" i="1" a="1"/>
  <c r="W253" i="1"/>
  <c r="T253" i="1" a="1"/>
  <c r="T253" i="1" s="1"/>
  <c r="S253" i="1"/>
  <c r="R253" i="1" a="1"/>
  <c r="R253" i="1"/>
  <c r="Q253" i="1" a="1"/>
  <c r="Q253" i="1" s="1"/>
  <c r="M253" i="1" a="1"/>
  <c r="M253" i="1"/>
  <c r="K253" i="1"/>
  <c r="AI252" i="1"/>
  <c r="AH252" i="1"/>
  <c r="Z252" i="1"/>
  <c r="X252" i="1" a="1"/>
  <c r="X252" i="1" s="1"/>
  <c r="W252" i="1" a="1"/>
  <c r="W252" i="1" s="1"/>
  <c r="P252" i="1"/>
  <c r="AK251" i="1"/>
  <c r="AJ251" i="1"/>
  <c r="AG251" i="1"/>
  <c r="AF251" i="1"/>
  <c r="X251" i="1" a="1"/>
  <c r="X251" i="1"/>
  <c r="W251" i="1" a="1"/>
  <c r="W251" i="1" s="1"/>
  <c r="L251" i="1"/>
  <c r="X250" i="1" a="1"/>
  <c r="X250" i="1"/>
  <c r="W250" i="1" a="1"/>
  <c r="W250" i="1" s="1"/>
  <c r="X249" i="1" a="1"/>
  <c r="X249" i="1" s="1"/>
  <c r="W249" i="1" a="1"/>
  <c r="W249" i="1"/>
  <c r="AK248" i="1"/>
  <c r="AK250" i="1" s="1"/>
  <c r="AJ248" i="1"/>
  <c r="AJ250" i="1" s="1"/>
  <c r="AI248" i="1"/>
  <c r="AI250" i="1" s="1"/>
  <c r="AC248" i="1"/>
  <c r="AC250" i="1" s="1"/>
  <c r="AB248" i="1"/>
  <c r="AB250" i="1" s="1"/>
  <c r="X248" i="1" a="1"/>
  <c r="X248" i="1"/>
  <c r="W248" i="1" a="1"/>
  <c r="W248" i="1"/>
  <c r="AK247" i="1" a="1"/>
  <c r="AK247" i="1"/>
  <c r="T247" i="1" s="1" a="1"/>
  <c r="T247" i="1" s="1"/>
  <c r="AJ247" i="1" a="1"/>
  <c r="AJ247" i="1"/>
  <c r="S247" i="1" s="1" a="1"/>
  <c r="S247" i="1" s="1"/>
  <c r="AI247" i="1" a="1"/>
  <c r="AI247" i="1" s="1"/>
  <c r="R247" i="1" s="1" a="1"/>
  <c r="AH247" i="1" a="1"/>
  <c r="AH247" i="1"/>
  <c r="AG247" i="1" a="1"/>
  <c r="AG247" i="1"/>
  <c r="AF247" i="1" a="1"/>
  <c r="AF247" i="1" s="1"/>
  <c r="O247" i="1" s="1" a="1"/>
  <c r="O247" i="1" s="1"/>
  <c r="AE247" i="1" a="1"/>
  <c r="AE247" i="1" s="1"/>
  <c r="N247" i="1" s="1" a="1"/>
  <c r="AD247" i="1" a="1"/>
  <c r="AD247" i="1"/>
  <c r="AC247" i="1" a="1"/>
  <c r="AC247" i="1"/>
  <c r="L247" i="1" s="1" a="1"/>
  <c r="L247" i="1" s="1"/>
  <c r="AB247" i="1" a="1"/>
  <c r="AB247" i="1"/>
  <c r="K247" i="1" s="1" a="1"/>
  <c r="K247" i="1" s="1"/>
  <c r="AA247" i="1" a="1"/>
  <c r="AA247" i="1" s="1"/>
  <c r="Z247" i="1" a="1"/>
  <c r="Z247" i="1"/>
  <c r="X247" i="1" a="1"/>
  <c r="X247" i="1"/>
  <c r="W247" i="1" a="1"/>
  <c r="W247" i="1" s="1"/>
  <c r="R247" i="1"/>
  <c r="Q247" i="1" a="1"/>
  <c r="Q247" i="1"/>
  <c r="N247" i="1"/>
  <c r="M247" i="1" a="1"/>
  <c r="M247" i="1" s="1"/>
  <c r="I247" i="1" a="1"/>
  <c r="I247" i="1"/>
  <c r="AK246" i="1" a="1"/>
  <c r="AK246" i="1"/>
  <c r="AK252" i="1" s="1"/>
  <c r="AJ246" i="1" a="1"/>
  <c r="AJ246" i="1"/>
  <c r="AJ252" i="1" s="1"/>
  <c r="AI246" i="1" a="1"/>
  <c r="AI246" i="1"/>
  <c r="AH246" i="1" a="1"/>
  <c r="AH246" i="1" s="1"/>
  <c r="AG246" i="1" a="1"/>
  <c r="AG246" i="1"/>
  <c r="AG252" i="1" s="1"/>
  <c r="AF246" i="1" a="1"/>
  <c r="AF246" i="1"/>
  <c r="O246" i="1" s="1" a="1"/>
  <c r="O246" i="1" s="1"/>
  <c r="AE246" i="1" a="1"/>
  <c r="AE246" i="1" s="1"/>
  <c r="AD246" i="1" a="1"/>
  <c r="AD246" i="1" s="1"/>
  <c r="AC246" i="1" a="1"/>
  <c r="AC246" i="1"/>
  <c r="AC252" i="1" s="1"/>
  <c r="AB246" i="1" a="1"/>
  <c r="AB246" i="1"/>
  <c r="AB252" i="1" s="1"/>
  <c r="AA246" i="1" a="1"/>
  <c r="AA246" i="1" s="1"/>
  <c r="Z246" i="1" a="1"/>
  <c r="Z246" i="1" s="1"/>
  <c r="X246" i="1" a="1"/>
  <c r="X246" i="1"/>
  <c r="W246" i="1" a="1"/>
  <c r="W246" i="1"/>
  <c r="T246" i="1" a="1"/>
  <c r="T246" i="1"/>
  <c r="P246" i="1" a="1"/>
  <c r="P246" i="1"/>
  <c r="L246" i="1" a="1"/>
  <c r="L246" i="1" s="1"/>
  <c r="AK245" i="1" a="1"/>
  <c r="AK245" i="1" s="1"/>
  <c r="AJ245" i="1" a="1"/>
  <c r="AJ245" i="1"/>
  <c r="AI245" i="1" a="1"/>
  <c r="AI245" i="1"/>
  <c r="AH245" i="1" a="1"/>
  <c r="AH245" i="1"/>
  <c r="AG245" i="1" a="1"/>
  <c r="AG245" i="1" s="1"/>
  <c r="AF245" i="1" a="1"/>
  <c r="AF245" i="1"/>
  <c r="AE245" i="1" a="1"/>
  <c r="AE245" i="1"/>
  <c r="N245" i="1" s="1" a="1"/>
  <c r="N245" i="1" s="1"/>
  <c r="AD245" i="1" a="1"/>
  <c r="AD245" i="1" s="1"/>
  <c r="AC245" i="1" a="1"/>
  <c r="AC245" i="1" s="1"/>
  <c r="AB245" i="1" a="1"/>
  <c r="AB245" i="1"/>
  <c r="AA245" i="1" a="1"/>
  <c r="AA245" i="1"/>
  <c r="Z245" i="1" a="1"/>
  <c r="Z245" i="1"/>
  <c r="X245" i="1" a="1"/>
  <c r="X245" i="1" s="1"/>
  <c r="W245" i="1" a="1"/>
  <c r="W245" i="1"/>
  <c r="S245" i="1" a="1"/>
  <c r="S245" i="1" s="1"/>
  <c r="O245" i="1" a="1"/>
  <c r="O245" i="1"/>
  <c r="K245" i="1" a="1"/>
  <c r="K245" i="1" s="1"/>
  <c r="A244" i="1" a="1"/>
  <c r="A244" i="1"/>
  <c r="C244" i="1" s="1"/>
  <c r="D244" i="1" s="1"/>
  <c r="AK243" i="1" a="1"/>
  <c r="AK243" i="1" s="1"/>
  <c r="T243" i="1" s="1" a="1"/>
  <c r="T243" i="1" s="1"/>
  <c r="AJ243" i="1" a="1"/>
  <c r="AJ243" i="1" s="1"/>
  <c r="S243" i="1" s="1" a="1"/>
  <c r="AI243" i="1" a="1"/>
  <c r="AI243" i="1" s="1"/>
  <c r="AH243" i="1" a="1"/>
  <c r="AH243" i="1"/>
  <c r="Q243" i="1" s="1" a="1"/>
  <c r="Q243" i="1" s="1"/>
  <c r="AG243" i="1" a="1"/>
  <c r="AG243" i="1"/>
  <c r="P243" i="1" s="1" a="1"/>
  <c r="P243" i="1" s="1"/>
  <c r="AF243" i="1" a="1"/>
  <c r="AF243" i="1" s="1"/>
  <c r="O243" i="1" s="1" a="1"/>
  <c r="O243" i="1" s="1"/>
  <c r="AE243" i="1" a="1"/>
  <c r="AE243" i="1" s="1"/>
  <c r="AD243" i="1" a="1"/>
  <c r="AD243" i="1"/>
  <c r="M243" i="1" s="1" a="1"/>
  <c r="M243" i="1" s="1"/>
  <c r="AC243" i="1" a="1"/>
  <c r="AC243" i="1" s="1"/>
  <c r="L243" i="1" s="1" a="1"/>
  <c r="L243" i="1" s="1"/>
  <c r="AB243" i="1" a="1"/>
  <c r="AB243" i="1" s="1"/>
  <c r="K243" i="1" s="1" a="1"/>
  <c r="AA243" i="1" a="1"/>
  <c r="AA243" i="1" s="1"/>
  <c r="Z243" i="1" a="1"/>
  <c r="Z243" i="1"/>
  <c r="I243" i="1" s="1" a="1"/>
  <c r="I243" i="1" s="1"/>
  <c r="X243" i="1" a="1"/>
  <c r="X243" i="1"/>
  <c r="W243" i="1" a="1"/>
  <c r="W243" i="1" s="1"/>
  <c r="S243" i="1"/>
  <c r="R243" i="1" a="1"/>
  <c r="R243" i="1"/>
  <c r="N243" i="1" a="1"/>
  <c r="N243" i="1" s="1"/>
  <c r="K243" i="1"/>
  <c r="AK242" i="1" a="1"/>
  <c r="AK242" i="1"/>
  <c r="T242" i="1" s="1" a="1"/>
  <c r="T242" i="1" s="1"/>
  <c r="AJ242" i="1" a="1"/>
  <c r="AJ242" i="1"/>
  <c r="S242" i="1" s="1" a="1"/>
  <c r="S242" i="1" s="1"/>
  <c r="AI242" i="1" a="1"/>
  <c r="AI242" i="1" s="1"/>
  <c r="R242" i="1" s="1" a="1"/>
  <c r="AH242" i="1" a="1"/>
  <c r="AH242" i="1" s="1"/>
  <c r="Q242" i="1" s="1" a="1"/>
  <c r="AG242" i="1" a="1"/>
  <c r="AG242" i="1"/>
  <c r="P242" i="1" s="1" a="1"/>
  <c r="P242" i="1" s="1"/>
  <c r="AF242" i="1" a="1"/>
  <c r="AF242" i="1" s="1"/>
  <c r="O242" i="1" s="1" a="1"/>
  <c r="O242" i="1" s="1"/>
  <c r="AE242" i="1" a="1"/>
  <c r="AE242" i="1" s="1"/>
  <c r="N242" i="1" s="1" a="1"/>
  <c r="AD242" i="1" a="1"/>
  <c r="AD242" i="1" s="1"/>
  <c r="M242" i="1" s="1" a="1"/>
  <c r="M242" i="1" s="1"/>
  <c r="AC242" i="1" a="1"/>
  <c r="AC242" i="1"/>
  <c r="L242" i="1" s="1" a="1"/>
  <c r="L242" i="1" s="1"/>
  <c r="AB242" i="1" a="1"/>
  <c r="AB242" i="1"/>
  <c r="K242" i="1" s="1" a="1"/>
  <c r="K242" i="1" s="1"/>
  <c r="AA242" i="1" a="1"/>
  <c r="AA242" i="1" s="1"/>
  <c r="J242" i="1" s="1" a="1"/>
  <c r="J242" i="1" s="1"/>
  <c r="Z242" i="1" a="1"/>
  <c r="Z242" i="1" s="1"/>
  <c r="X242" i="1" a="1"/>
  <c r="X242" i="1"/>
  <c r="W242" i="1" a="1"/>
  <c r="W242" i="1"/>
  <c r="R242" i="1"/>
  <c r="Q242" i="1"/>
  <c r="N242" i="1"/>
  <c r="I242" i="1" a="1"/>
  <c r="I242" i="1" s="1"/>
  <c r="AK241" i="1" a="1"/>
  <c r="AK241" i="1" s="1"/>
  <c r="AJ241" i="1" a="1"/>
  <c r="AJ241" i="1"/>
  <c r="S241" i="1" s="1" a="1"/>
  <c r="S241" i="1" s="1"/>
  <c r="AI241" i="1" a="1"/>
  <c r="AI241" i="1"/>
  <c r="R241" i="1" s="1" a="1"/>
  <c r="R241" i="1" s="1"/>
  <c r="AH241" i="1" a="1"/>
  <c r="AH241" i="1" s="1"/>
  <c r="Q241" i="1" s="1" a="1"/>
  <c r="AG241" i="1" a="1"/>
  <c r="AG241" i="1" s="1"/>
  <c r="P241" i="1" s="1" a="1"/>
  <c r="P241" i="1" s="1"/>
  <c r="AF241" i="1" a="1"/>
  <c r="AF241" i="1"/>
  <c r="O241" i="1" s="1" a="1"/>
  <c r="O241" i="1" s="1"/>
  <c r="AE241" i="1" a="1"/>
  <c r="AE241" i="1" s="1"/>
  <c r="N241" i="1" s="1" a="1"/>
  <c r="N241" i="1" s="1"/>
  <c r="AD241" i="1" a="1"/>
  <c r="AD241" i="1" s="1"/>
  <c r="M241" i="1" s="1" a="1"/>
  <c r="AC241" i="1" a="1"/>
  <c r="AC241" i="1" s="1"/>
  <c r="AB241" i="1" a="1"/>
  <c r="AB241" i="1"/>
  <c r="K241" i="1" s="1" a="1"/>
  <c r="K241" i="1" s="1"/>
  <c r="AA241" i="1" a="1"/>
  <c r="AA241" i="1"/>
  <c r="J241" i="1" s="1" a="1"/>
  <c r="J241" i="1" s="1"/>
  <c r="Z241" i="1" a="1"/>
  <c r="Z241" i="1" s="1"/>
  <c r="X241" i="1" a="1"/>
  <c r="X241" i="1"/>
  <c r="W241" i="1" a="1"/>
  <c r="W241" i="1"/>
  <c r="T241" i="1" a="1"/>
  <c r="T241" i="1" s="1"/>
  <c r="Q241" i="1"/>
  <c r="M241" i="1"/>
  <c r="L241" i="1" a="1"/>
  <c r="L241" i="1" s="1"/>
  <c r="AK240" i="1" a="1"/>
  <c r="AK240" i="1" s="1"/>
  <c r="T240" i="1" s="1" a="1"/>
  <c r="AJ240" i="1" a="1"/>
  <c r="AJ240" i="1" s="1"/>
  <c r="S240" i="1" s="1" a="1"/>
  <c r="S240" i="1" s="1"/>
  <c r="AI240" i="1" a="1"/>
  <c r="AI240" i="1"/>
  <c r="R240" i="1" s="1" a="1"/>
  <c r="R240" i="1" s="1"/>
  <c r="AH240" i="1" a="1"/>
  <c r="AH240" i="1" s="1"/>
  <c r="Q240" i="1" s="1" a="1"/>
  <c r="Q240" i="1" s="1"/>
  <c r="AG240" i="1" a="1"/>
  <c r="AG240" i="1" s="1"/>
  <c r="P240" i="1" s="1" a="1"/>
  <c r="AF240" i="1" a="1"/>
  <c r="AF240" i="1" s="1"/>
  <c r="AE240" i="1" a="1"/>
  <c r="AE240" i="1"/>
  <c r="N240" i="1" s="1" a="1"/>
  <c r="N240" i="1" s="1"/>
  <c r="AD240" i="1" a="1"/>
  <c r="AD240" i="1" s="1"/>
  <c r="M240" i="1" s="1" a="1"/>
  <c r="M240" i="1" s="1"/>
  <c r="AC240" i="1" a="1"/>
  <c r="AC240" i="1" s="1"/>
  <c r="L240" i="1" s="1" a="1"/>
  <c r="AB240" i="1" a="1"/>
  <c r="AB240" i="1" s="1"/>
  <c r="AA240" i="1" a="1"/>
  <c r="AA240" i="1"/>
  <c r="J240" i="1" s="1" a="1"/>
  <c r="J240" i="1" s="1"/>
  <c r="Z240" i="1" a="1"/>
  <c r="Z240" i="1"/>
  <c r="I240" i="1" s="1" a="1"/>
  <c r="I240" i="1" s="1"/>
  <c r="X240" i="1" a="1"/>
  <c r="X240" i="1" s="1"/>
  <c r="W240" i="1" a="1"/>
  <c r="W240" i="1"/>
  <c r="T240" i="1"/>
  <c r="P240" i="1"/>
  <c r="O240" i="1" a="1"/>
  <c r="O240" i="1" s="1"/>
  <c r="L240" i="1"/>
  <c r="K240" i="1" a="1"/>
  <c r="K240" i="1"/>
  <c r="AK239" i="1" a="1"/>
  <c r="AK239" i="1"/>
  <c r="T239" i="1" s="1" a="1"/>
  <c r="T239" i="1" s="1"/>
  <c r="AJ239" i="1" a="1"/>
  <c r="AJ239" i="1" s="1"/>
  <c r="S239" i="1" s="1" a="1"/>
  <c r="S239" i="1" s="1"/>
  <c r="AI239" i="1" a="1"/>
  <c r="AI239" i="1" s="1"/>
  <c r="AH239" i="1" a="1"/>
  <c r="AH239" i="1"/>
  <c r="Q239" i="1" s="1" a="1"/>
  <c r="Q239" i="1" s="1"/>
  <c r="AG239" i="1" a="1"/>
  <c r="AG239" i="1"/>
  <c r="P239" i="1" s="1" a="1"/>
  <c r="P239" i="1" s="1"/>
  <c r="AF239" i="1" a="1"/>
  <c r="AF239" i="1" s="1"/>
  <c r="O239" i="1" s="1" a="1"/>
  <c r="AE239" i="1" a="1"/>
  <c r="AE239" i="1" s="1"/>
  <c r="AD239" i="1" a="1"/>
  <c r="AD239" i="1"/>
  <c r="M239" i="1" s="1" a="1"/>
  <c r="M239" i="1" s="1"/>
  <c r="AC239" i="1" a="1"/>
  <c r="AC239" i="1"/>
  <c r="L239" i="1" s="1" a="1"/>
  <c r="L239" i="1" s="1"/>
  <c r="AB239" i="1" a="1"/>
  <c r="AB239" i="1" s="1"/>
  <c r="K239" i="1" s="1" a="1"/>
  <c r="K239" i="1" s="1"/>
  <c r="AA239" i="1" a="1"/>
  <c r="AA239" i="1" s="1"/>
  <c r="Z239" i="1" a="1"/>
  <c r="Z239" i="1"/>
  <c r="I239" i="1" s="1" a="1"/>
  <c r="I239" i="1" s="1"/>
  <c r="X239" i="1" a="1"/>
  <c r="X239" i="1" s="1"/>
  <c r="W239" i="1" a="1"/>
  <c r="W239" i="1" s="1"/>
  <c r="R239" i="1" a="1"/>
  <c r="R239" i="1" s="1"/>
  <c r="O239" i="1"/>
  <c r="N239" i="1" a="1"/>
  <c r="N239" i="1" s="1"/>
  <c r="AK238" i="1" a="1"/>
  <c r="AK238" i="1"/>
  <c r="T238" i="1" s="1" a="1"/>
  <c r="T238" i="1" s="1"/>
  <c r="AJ238" i="1" a="1"/>
  <c r="AJ238" i="1"/>
  <c r="S238" i="1" s="1" a="1"/>
  <c r="S238" i="1" s="1"/>
  <c r="AI238" i="1" a="1"/>
  <c r="AI238" i="1" s="1"/>
  <c r="R238" i="1" s="1" a="1"/>
  <c r="R238" i="1" s="1"/>
  <c r="AH238" i="1" a="1"/>
  <c r="AH238" i="1" s="1"/>
  <c r="AG238" i="1" a="1"/>
  <c r="AG238" i="1" s="1"/>
  <c r="P238" i="1" s="1" a="1"/>
  <c r="P238" i="1" s="1"/>
  <c r="AF238" i="1" a="1"/>
  <c r="AF238" i="1"/>
  <c r="O238" i="1" s="1" a="1"/>
  <c r="O238" i="1" s="1"/>
  <c r="AE238" i="1" a="1"/>
  <c r="AE238" i="1" s="1"/>
  <c r="N238" i="1" s="1" a="1"/>
  <c r="N238" i="1" s="1"/>
  <c r="AD238" i="1" a="1"/>
  <c r="AD238" i="1" s="1"/>
  <c r="AC238" i="1" a="1"/>
  <c r="AC238" i="1" s="1"/>
  <c r="L238" i="1" s="1" a="1"/>
  <c r="L238" i="1" s="1"/>
  <c r="AB238" i="1" a="1"/>
  <c r="AB238" i="1" s="1"/>
  <c r="K238" i="1" s="1" a="1"/>
  <c r="K238" i="1" s="1"/>
  <c r="AA238" i="1" a="1"/>
  <c r="AA238" i="1" s="1"/>
  <c r="J238" i="1" s="1" a="1"/>
  <c r="Z238" i="1" a="1"/>
  <c r="Z238" i="1" s="1"/>
  <c r="X238" i="1" a="1"/>
  <c r="X238" i="1"/>
  <c r="W238" i="1" a="1"/>
  <c r="W238" i="1"/>
  <c r="Q238" i="1" a="1"/>
  <c r="Q238" i="1"/>
  <c r="M238" i="1" a="1"/>
  <c r="M238" i="1" s="1"/>
  <c r="J238" i="1"/>
  <c r="I238" i="1" a="1"/>
  <c r="I238" i="1"/>
  <c r="AK237" i="1" a="1"/>
  <c r="AK237" i="1" s="1"/>
  <c r="AJ237" i="1" a="1"/>
  <c r="AJ237" i="1" s="1"/>
  <c r="S237" i="1" s="1" a="1"/>
  <c r="S237" i="1" s="1"/>
  <c r="AI237" i="1" a="1"/>
  <c r="AI237" i="1"/>
  <c r="R237" i="1" s="1" a="1"/>
  <c r="R237" i="1" s="1"/>
  <c r="AH237" i="1" a="1"/>
  <c r="AH237" i="1" s="1"/>
  <c r="Q237" i="1" s="1" a="1"/>
  <c r="AG237" i="1" a="1"/>
  <c r="AG237" i="1" s="1"/>
  <c r="AF237" i="1" a="1"/>
  <c r="AF237" i="1" s="1"/>
  <c r="O237" i="1" s="1" a="1"/>
  <c r="O237" i="1" s="1"/>
  <c r="AE237" i="1" a="1"/>
  <c r="AE237" i="1" s="1"/>
  <c r="N237" i="1" s="1" a="1"/>
  <c r="N237" i="1" s="1"/>
  <c r="AD237" i="1" a="1"/>
  <c r="AD237" i="1" s="1"/>
  <c r="M237" i="1" s="1" a="1"/>
  <c r="M237" i="1" s="1"/>
  <c r="AC237" i="1" a="1"/>
  <c r="AC237" i="1" s="1"/>
  <c r="AB237" i="1" a="1"/>
  <c r="AB237" i="1" s="1"/>
  <c r="K237" i="1" s="1" a="1"/>
  <c r="K237" i="1" s="1"/>
  <c r="AA237" i="1" a="1"/>
  <c r="AA237" i="1"/>
  <c r="J237" i="1" s="1" a="1"/>
  <c r="J237" i="1" s="1"/>
  <c r="Z237" i="1" a="1"/>
  <c r="Z237" i="1" s="1"/>
  <c r="X237" i="1" a="1"/>
  <c r="X237" i="1"/>
  <c r="W237" i="1" a="1"/>
  <c r="W237" i="1"/>
  <c r="T237" i="1" a="1"/>
  <c r="T237" i="1" s="1"/>
  <c r="Q237" i="1"/>
  <c r="P237" i="1" a="1"/>
  <c r="P237" i="1" s="1"/>
  <c r="L237" i="1" a="1"/>
  <c r="L237" i="1" s="1"/>
  <c r="AK236" i="1" a="1"/>
  <c r="AK236" i="1" s="1"/>
  <c r="T236" i="1" s="1" a="1"/>
  <c r="T236" i="1" s="1"/>
  <c r="AJ236" i="1" a="1"/>
  <c r="AJ236" i="1" s="1"/>
  <c r="S236" i="1" s="1" a="1"/>
  <c r="S236" i="1" s="1"/>
  <c r="AI236" i="1" a="1"/>
  <c r="AI236" i="1" s="1"/>
  <c r="R236" i="1" s="1" a="1"/>
  <c r="R236" i="1" s="1"/>
  <c r="AH236" i="1" a="1"/>
  <c r="AH236" i="1"/>
  <c r="Q236" i="1" s="1" a="1"/>
  <c r="Q236" i="1" s="1"/>
  <c r="AG236" i="1" a="1"/>
  <c r="AG236" i="1" s="1"/>
  <c r="P236" i="1" s="1" a="1"/>
  <c r="AF236" i="1" a="1"/>
  <c r="AF236" i="1" s="1"/>
  <c r="O236" i="1" s="1" a="1"/>
  <c r="O236" i="1" s="1"/>
  <c r="AE236" i="1" a="1"/>
  <c r="AE236" i="1" s="1"/>
  <c r="N236" i="1" s="1" a="1"/>
  <c r="N236" i="1" s="1"/>
  <c r="AD236" i="1" a="1"/>
  <c r="AD236" i="1"/>
  <c r="M236" i="1" s="1" a="1"/>
  <c r="M236" i="1" s="1"/>
  <c r="AC236" i="1" a="1"/>
  <c r="AC236" i="1" s="1"/>
  <c r="L236" i="1" s="1" a="1"/>
  <c r="AB236" i="1" a="1"/>
  <c r="AB236" i="1" s="1"/>
  <c r="AA236" i="1" a="1"/>
  <c r="AA236" i="1" s="1"/>
  <c r="J236" i="1" s="1" a="1"/>
  <c r="J236" i="1" s="1"/>
  <c r="Z236" i="1" a="1"/>
  <c r="Z236" i="1"/>
  <c r="X236" i="1" a="1"/>
  <c r="X236" i="1" s="1"/>
  <c r="W236" i="1" a="1"/>
  <c r="W236" i="1"/>
  <c r="P236" i="1"/>
  <c r="L236" i="1"/>
  <c r="K236" i="1" a="1"/>
  <c r="K236" i="1" s="1"/>
  <c r="AK235" i="1" a="1"/>
  <c r="AK235" i="1" s="1"/>
  <c r="T235" i="1" s="1" a="1"/>
  <c r="T235" i="1" s="1"/>
  <c r="AJ235" i="1" a="1"/>
  <c r="AJ235" i="1" s="1"/>
  <c r="S235" i="1" s="1" a="1"/>
  <c r="S235" i="1" s="1"/>
  <c r="AI235" i="1" a="1"/>
  <c r="AI235" i="1" s="1"/>
  <c r="AH235" i="1" a="1"/>
  <c r="AH235" i="1" s="1"/>
  <c r="Q235" i="1" s="1" a="1"/>
  <c r="Q235" i="1" s="1"/>
  <c r="AG235" i="1" a="1"/>
  <c r="AG235" i="1"/>
  <c r="P235" i="1" s="1" a="1"/>
  <c r="P235" i="1" s="1"/>
  <c r="AF235" i="1" a="1"/>
  <c r="AF235" i="1" s="1"/>
  <c r="O235" i="1" s="1" a="1"/>
  <c r="AE235" i="1" a="1"/>
  <c r="AE235" i="1" s="1"/>
  <c r="N235" i="1" s="1" a="1"/>
  <c r="N235" i="1" s="1"/>
  <c r="AD235" i="1" a="1"/>
  <c r="AD235" i="1" s="1"/>
  <c r="M235" i="1" s="1" a="1"/>
  <c r="M235" i="1" s="1"/>
  <c r="AC235" i="1" a="1"/>
  <c r="AC235" i="1" s="1"/>
  <c r="L235" i="1" s="1" a="1"/>
  <c r="L235" i="1" s="1"/>
  <c r="AB235" i="1" a="1"/>
  <c r="AB235" i="1" s="1"/>
  <c r="K235" i="1" s="1" a="1"/>
  <c r="K235" i="1" s="1"/>
  <c r="AA235" i="1" a="1"/>
  <c r="AA235" i="1" s="1"/>
  <c r="Z235" i="1" a="1"/>
  <c r="Z235" i="1" s="1"/>
  <c r="X235" i="1" a="1"/>
  <c r="X235" i="1" s="1"/>
  <c r="W235" i="1" a="1"/>
  <c r="W235" i="1" s="1"/>
  <c r="R235" i="1" a="1"/>
  <c r="R235" i="1"/>
  <c r="O235" i="1"/>
  <c r="J235" i="1" a="1"/>
  <c r="J235" i="1" s="1"/>
  <c r="AK234" i="1" a="1"/>
  <c r="AK234" i="1" s="1"/>
  <c r="T234" i="1" s="1" a="1"/>
  <c r="T234" i="1" s="1"/>
  <c r="AJ234" i="1" a="1"/>
  <c r="AJ234" i="1"/>
  <c r="S234" i="1" s="1" a="1"/>
  <c r="S234" i="1" s="1"/>
  <c r="AI234" i="1" a="1"/>
  <c r="AI234" i="1" s="1"/>
  <c r="R234" i="1" s="1" a="1"/>
  <c r="AH234" i="1" a="1"/>
  <c r="AH234" i="1" s="1"/>
  <c r="AG234" i="1" a="1"/>
  <c r="AG234" i="1" s="1"/>
  <c r="P234" i="1" s="1" a="1"/>
  <c r="P234" i="1" s="1"/>
  <c r="AF234" i="1" a="1"/>
  <c r="AF234" i="1" s="1"/>
  <c r="O234" i="1" s="1" a="1"/>
  <c r="O234" i="1" s="1"/>
  <c r="AE234" i="1" a="1"/>
  <c r="AE234" i="1" s="1"/>
  <c r="N234" i="1" s="1" a="1"/>
  <c r="AD234" i="1" a="1"/>
  <c r="AD234" i="1" s="1"/>
  <c r="AC234" i="1" a="1"/>
  <c r="AC234" i="1" s="1"/>
  <c r="L234" i="1" s="1" a="1"/>
  <c r="L234" i="1" s="1"/>
  <c r="AB234" i="1" a="1"/>
  <c r="AB234" i="1"/>
  <c r="K234" i="1" s="1" a="1"/>
  <c r="AA234" i="1" a="1"/>
  <c r="AA234" i="1" s="1"/>
  <c r="J234" i="1" s="1" a="1"/>
  <c r="Z234" i="1" a="1"/>
  <c r="Z234" i="1" s="1"/>
  <c r="X234" i="1" a="1"/>
  <c r="X234" i="1"/>
  <c r="W234" i="1" a="1"/>
  <c r="W234" i="1" s="1"/>
  <c r="R234" i="1"/>
  <c r="Q234" i="1" a="1"/>
  <c r="Q234" i="1" s="1"/>
  <c r="N234" i="1"/>
  <c r="M234" i="1" a="1"/>
  <c r="M234" i="1" s="1"/>
  <c r="K234" i="1"/>
  <c r="J234" i="1"/>
  <c r="I234" i="1" a="1"/>
  <c r="I234" i="1" s="1"/>
  <c r="AK233" i="1" a="1"/>
  <c r="AK233" i="1" s="1"/>
  <c r="T233" i="1" s="1" a="1"/>
  <c r="T233" i="1" s="1"/>
  <c r="AJ233" i="1" a="1"/>
  <c r="AJ233" i="1" s="1"/>
  <c r="S233" i="1" s="1" a="1"/>
  <c r="S233" i="1" s="1"/>
  <c r="AI233" i="1" a="1"/>
  <c r="AI233" i="1" s="1"/>
  <c r="R233" i="1" s="1" a="1"/>
  <c r="R233" i="1" s="1"/>
  <c r="AH233" i="1" a="1"/>
  <c r="AH233" i="1" s="1"/>
  <c r="Q233" i="1" s="1" a="1"/>
  <c r="AG233" i="1" a="1"/>
  <c r="AG233" i="1" s="1"/>
  <c r="AF233" i="1" a="1"/>
  <c r="AF233" i="1" s="1"/>
  <c r="O233" i="1" s="1" a="1"/>
  <c r="O233" i="1" s="1"/>
  <c r="AE233" i="1" a="1"/>
  <c r="AE233" i="1"/>
  <c r="N233" i="1" s="1" a="1"/>
  <c r="AD233" i="1" a="1"/>
  <c r="AD233" i="1" s="1"/>
  <c r="M233" i="1" s="1" a="1"/>
  <c r="AC233" i="1" a="1"/>
  <c r="AC233" i="1" s="1"/>
  <c r="L233" i="1" s="1" a="1"/>
  <c r="L233" i="1" s="1"/>
  <c r="AB233" i="1" a="1"/>
  <c r="AB233" i="1" s="1"/>
  <c r="K233" i="1" s="1" a="1"/>
  <c r="K233" i="1" s="1"/>
  <c r="AA233" i="1" a="1"/>
  <c r="AA233" i="1" s="1"/>
  <c r="J233" i="1" s="1" a="1"/>
  <c r="J233" i="1" s="1"/>
  <c r="Z233" i="1" a="1"/>
  <c r="Z233" i="1" s="1"/>
  <c r="X233" i="1" a="1"/>
  <c r="X233" i="1"/>
  <c r="W233" i="1" a="1"/>
  <c r="W233" i="1"/>
  <c r="Q233" i="1"/>
  <c r="P233" i="1" a="1"/>
  <c r="P233" i="1"/>
  <c r="N233" i="1"/>
  <c r="M233" i="1"/>
  <c r="AK232" i="1" a="1"/>
  <c r="AK232" i="1" s="1"/>
  <c r="T232" i="1" s="1" a="1"/>
  <c r="T232" i="1" s="1"/>
  <c r="AJ232" i="1" a="1"/>
  <c r="AJ232" i="1" s="1"/>
  <c r="S232" i="1" s="1" a="1"/>
  <c r="S232" i="1" s="1"/>
  <c r="AI232" i="1" a="1"/>
  <c r="AI232" i="1" s="1"/>
  <c r="R232" i="1" s="1" a="1"/>
  <c r="R232" i="1" s="1"/>
  <c r="AH232" i="1" a="1"/>
  <c r="AH232" i="1"/>
  <c r="Q232" i="1" s="1" a="1"/>
  <c r="AG232" i="1" a="1"/>
  <c r="AG232" i="1" s="1"/>
  <c r="P232" i="1" s="1" a="1"/>
  <c r="AF232" i="1" a="1"/>
  <c r="AF232" i="1" s="1"/>
  <c r="O232" i="1" s="1" a="1"/>
  <c r="AE232" i="1" a="1"/>
  <c r="AE232" i="1" s="1"/>
  <c r="N232" i="1" s="1" a="1"/>
  <c r="N232" i="1" s="1"/>
  <c r="AD232" i="1" a="1"/>
  <c r="AD232" i="1"/>
  <c r="M232" i="1" s="1" a="1"/>
  <c r="AC232" i="1" a="1"/>
  <c r="AC232" i="1" s="1"/>
  <c r="L232" i="1" s="1" a="1"/>
  <c r="L232" i="1" s="1"/>
  <c r="AB232" i="1" a="1"/>
  <c r="AB232" i="1" s="1"/>
  <c r="AA232" i="1" a="1"/>
  <c r="AA232" i="1" s="1"/>
  <c r="J232" i="1" s="1" a="1"/>
  <c r="J232" i="1" s="1"/>
  <c r="Z232" i="1" a="1"/>
  <c r="Z232" i="1"/>
  <c r="X232" i="1" a="1"/>
  <c r="X232" i="1" s="1"/>
  <c r="W232" i="1" a="1"/>
  <c r="W232" i="1"/>
  <c r="Q232" i="1"/>
  <c r="P232" i="1"/>
  <c r="O232" i="1"/>
  <c r="M232" i="1"/>
  <c r="K232" i="1" a="1"/>
  <c r="K232" i="1" s="1"/>
  <c r="AK231" i="1" a="1"/>
  <c r="AK231" i="1"/>
  <c r="T231" i="1" s="1" a="1"/>
  <c r="AJ231" i="1" a="1"/>
  <c r="AJ231" i="1" s="1"/>
  <c r="S231" i="1" s="1" a="1"/>
  <c r="S231" i="1" s="1"/>
  <c r="AI231" i="1" a="1"/>
  <c r="AI231" i="1" s="1"/>
  <c r="R231" i="1" s="1" a="1"/>
  <c r="R231" i="1" s="1"/>
  <c r="AH231" i="1" a="1"/>
  <c r="AH231" i="1"/>
  <c r="Q231" i="1" s="1" a="1"/>
  <c r="Q231" i="1" s="1"/>
  <c r="AG231" i="1" a="1"/>
  <c r="AG231" i="1"/>
  <c r="P231" i="1" s="1" a="1"/>
  <c r="P231" i="1" s="1"/>
  <c r="AF231" i="1" a="1"/>
  <c r="AF231" i="1" s="1"/>
  <c r="AE231" i="1" a="1"/>
  <c r="AE231" i="1" s="1"/>
  <c r="AD231" i="1" a="1"/>
  <c r="AD231" i="1"/>
  <c r="M231" i="1" s="1" a="1"/>
  <c r="M231" i="1" s="1"/>
  <c r="AC231" i="1" a="1"/>
  <c r="AC231" i="1"/>
  <c r="L231" i="1" s="1" a="1"/>
  <c r="AB231" i="1" a="1"/>
  <c r="AB231" i="1" s="1"/>
  <c r="AA231" i="1" a="1"/>
  <c r="AA231" i="1" s="1"/>
  <c r="J231" i="1" s="1" a="1"/>
  <c r="J231" i="1" s="1"/>
  <c r="Z231" i="1" a="1"/>
  <c r="Z231" i="1"/>
  <c r="I231" i="1" s="1" a="1"/>
  <c r="I231" i="1" s="1"/>
  <c r="X231" i="1" a="1"/>
  <c r="X231" i="1" s="1"/>
  <c r="W231" i="1" a="1"/>
  <c r="W231" i="1"/>
  <c r="T231" i="1"/>
  <c r="O231" i="1" a="1"/>
  <c r="O231" i="1" s="1"/>
  <c r="N231" i="1" a="1"/>
  <c r="N231" i="1" s="1"/>
  <c r="L231" i="1"/>
  <c r="K231" i="1" a="1"/>
  <c r="K231" i="1" s="1"/>
  <c r="AK230" i="1" a="1"/>
  <c r="AK230" i="1"/>
  <c r="T230" i="1" s="1" a="1"/>
  <c r="T230" i="1" s="1"/>
  <c r="AJ230" i="1" a="1"/>
  <c r="AJ230" i="1"/>
  <c r="S230" i="1" s="1" a="1"/>
  <c r="S230" i="1" s="1"/>
  <c r="AI230" i="1" a="1"/>
  <c r="AI230" i="1" s="1"/>
  <c r="R230" i="1" s="1" a="1"/>
  <c r="AH230" i="1" a="1"/>
  <c r="AH230" i="1" s="1"/>
  <c r="Q230" i="1" s="1" a="1"/>
  <c r="Q230" i="1" s="1"/>
  <c r="AG230" i="1" a="1"/>
  <c r="AG230" i="1"/>
  <c r="P230" i="1" s="1" a="1"/>
  <c r="P230" i="1" s="1"/>
  <c r="AF230" i="1" a="1"/>
  <c r="AF230" i="1"/>
  <c r="O230" i="1" s="1" a="1"/>
  <c r="AE230" i="1" a="1"/>
  <c r="AE230" i="1" s="1"/>
  <c r="AD230" i="1" a="1"/>
  <c r="AD230" i="1" s="1"/>
  <c r="M230" i="1" s="1" a="1"/>
  <c r="M230" i="1" s="1"/>
  <c r="AC230" i="1" a="1"/>
  <c r="AC230" i="1"/>
  <c r="L230" i="1" s="1" a="1"/>
  <c r="L230" i="1" s="1"/>
  <c r="AB230" i="1" a="1"/>
  <c r="AB230" i="1"/>
  <c r="K230" i="1" s="1" a="1"/>
  <c r="AA230" i="1" a="1"/>
  <c r="AA230" i="1" s="1"/>
  <c r="Z230" i="1" a="1"/>
  <c r="Z230" i="1" s="1"/>
  <c r="X230" i="1" a="1"/>
  <c r="X230" i="1"/>
  <c r="W230" i="1" a="1"/>
  <c r="W230" i="1" s="1"/>
  <c r="R230" i="1"/>
  <c r="O230" i="1"/>
  <c r="N230" i="1" a="1"/>
  <c r="N230" i="1" s="1"/>
  <c r="K230" i="1"/>
  <c r="J230" i="1" a="1"/>
  <c r="J230" i="1"/>
  <c r="I230" i="1" a="1"/>
  <c r="I230" i="1"/>
  <c r="AK229" i="1" a="1"/>
  <c r="AK229" i="1" s="1"/>
  <c r="AJ229" i="1" a="1"/>
  <c r="AJ229" i="1" s="1"/>
  <c r="S229" i="1" s="1" a="1"/>
  <c r="S229" i="1" s="1"/>
  <c r="AI229" i="1" a="1"/>
  <c r="AI229" i="1" s="1"/>
  <c r="R229" i="1" s="1" a="1"/>
  <c r="R229" i="1" s="1"/>
  <c r="AH229" i="1" a="1"/>
  <c r="AH229" i="1" s="1"/>
  <c r="Q229" i="1" s="1" a="1"/>
  <c r="Q229" i="1" s="1"/>
  <c r="AG229" i="1" a="1"/>
  <c r="AG229" i="1" s="1"/>
  <c r="AF229" i="1" a="1"/>
  <c r="AF229" i="1" s="1"/>
  <c r="O229" i="1" s="1" a="1"/>
  <c r="O229" i="1" s="1"/>
  <c r="AE229" i="1" a="1"/>
  <c r="AE229" i="1" s="1"/>
  <c r="N229" i="1" s="1" a="1"/>
  <c r="N229" i="1" s="1"/>
  <c r="AD229" i="1" a="1"/>
  <c r="AD229" i="1" s="1"/>
  <c r="M229" i="1" s="1" a="1"/>
  <c r="M229" i="1" s="1"/>
  <c r="AC229" i="1" a="1"/>
  <c r="AC229" i="1" s="1"/>
  <c r="L229" i="1" s="1" a="1"/>
  <c r="L229" i="1" s="1"/>
  <c r="AB229" i="1" a="1"/>
  <c r="AB229" i="1"/>
  <c r="K229" i="1" s="1" a="1"/>
  <c r="K229" i="1" s="1"/>
  <c r="AA229" i="1" a="1"/>
  <c r="AA229" i="1" s="1"/>
  <c r="J229" i="1" s="1" a="1"/>
  <c r="J229" i="1" s="1"/>
  <c r="Z229" i="1" a="1"/>
  <c r="Z229" i="1" s="1"/>
  <c r="X229" i="1" a="1"/>
  <c r="X229" i="1"/>
  <c r="W229" i="1" a="1"/>
  <c r="W229" i="1"/>
  <c r="T229" i="1" a="1"/>
  <c r="T229" i="1" s="1"/>
  <c r="P229" i="1" a="1"/>
  <c r="P229" i="1" s="1"/>
  <c r="I229" i="1" a="1"/>
  <c r="I229" i="1" s="1"/>
  <c r="AK228" i="1" a="1"/>
  <c r="AK228" i="1" s="1"/>
  <c r="T228" i="1" s="1" a="1"/>
  <c r="T228" i="1" s="1"/>
  <c r="AJ228" i="1" a="1"/>
  <c r="AJ228" i="1" s="1"/>
  <c r="S228" i="1" s="1" a="1"/>
  <c r="S228" i="1" s="1"/>
  <c r="AI228" i="1" a="1"/>
  <c r="AI228" i="1"/>
  <c r="R228" i="1" s="1" a="1"/>
  <c r="R228" i="1" s="1"/>
  <c r="AH228" i="1" a="1"/>
  <c r="AH228" i="1"/>
  <c r="Q228" i="1" s="1" a="1"/>
  <c r="Q228" i="1" s="1"/>
  <c r="AG228" i="1" a="1"/>
  <c r="AG228" i="1" s="1"/>
  <c r="P228" i="1" s="1" a="1"/>
  <c r="AF228" i="1" a="1"/>
  <c r="AF228" i="1" s="1"/>
  <c r="O228" i="1" s="1" a="1"/>
  <c r="O228" i="1" s="1"/>
  <c r="AE228" i="1" a="1"/>
  <c r="AE228" i="1"/>
  <c r="N228" i="1" s="1" a="1"/>
  <c r="N228" i="1" s="1"/>
  <c r="AD228" i="1" a="1"/>
  <c r="AD228" i="1"/>
  <c r="M228" i="1" s="1" a="1"/>
  <c r="AC228" i="1" a="1"/>
  <c r="AC228" i="1" s="1"/>
  <c r="AB228" i="1" a="1"/>
  <c r="AB228" i="1" s="1"/>
  <c r="K228" i="1" s="1" a="1"/>
  <c r="K228" i="1" s="1"/>
  <c r="AA228" i="1" a="1"/>
  <c r="AA228" i="1"/>
  <c r="J228" i="1" s="1" a="1"/>
  <c r="J228" i="1" s="1"/>
  <c r="Z228" i="1" a="1"/>
  <c r="Z228" i="1"/>
  <c r="X228" i="1" a="1"/>
  <c r="X228" i="1"/>
  <c r="W228" i="1" a="1"/>
  <c r="W228" i="1"/>
  <c r="P228" i="1"/>
  <c r="M228" i="1"/>
  <c r="L228" i="1" a="1"/>
  <c r="L228" i="1" s="1"/>
  <c r="AK227" i="1" a="1"/>
  <c r="AK227" i="1"/>
  <c r="T227" i="1" s="1" a="1"/>
  <c r="T227" i="1" s="1"/>
  <c r="AJ227" i="1" a="1"/>
  <c r="AJ227" i="1" s="1"/>
  <c r="S227" i="1" s="1" a="1"/>
  <c r="S227" i="1" s="1"/>
  <c r="AI227" i="1" a="1"/>
  <c r="AI227" i="1" s="1"/>
  <c r="AH227" i="1" a="1"/>
  <c r="AH227" i="1" s="1"/>
  <c r="Q227" i="1" s="1" a="1"/>
  <c r="Q227" i="1" s="1"/>
  <c r="AG227" i="1" a="1"/>
  <c r="AG227" i="1" s="1"/>
  <c r="P227" i="1" s="1" a="1"/>
  <c r="P227" i="1" s="1"/>
  <c r="AF227" i="1" a="1"/>
  <c r="AF227" i="1" s="1"/>
  <c r="AE227" i="1" a="1"/>
  <c r="AE227" i="1" s="1"/>
  <c r="N227" i="1" s="1" a="1"/>
  <c r="N227" i="1" s="1"/>
  <c r="AD227" i="1" a="1"/>
  <c r="AD227" i="1" s="1"/>
  <c r="M227" i="1" s="1" a="1"/>
  <c r="AC227" i="1" a="1"/>
  <c r="AC227" i="1" s="1"/>
  <c r="L227" i="1" s="1" a="1"/>
  <c r="L227" i="1" s="1"/>
  <c r="AB227" i="1" a="1"/>
  <c r="AB227" i="1" s="1"/>
  <c r="K227" i="1" s="1" a="1"/>
  <c r="K227" i="1" s="1"/>
  <c r="AA227" i="1" a="1"/>
  <c r="AA227" i="1" s="1"/>
  <c r="Z227" i="1" a="1"/>
  <c r="Z227" i="1"/>
  <c r="I227" i="1" s="1" a="1"/>
  <c r="I227" i="1" s="1"/>
  <c r="Y227" i="1"/>
  <c r="X227" i="1" a="1"/>
  <c r="X227" i="1"/>
  <c r="W227" i="1" a="1"/>
  <c r="W227" i="1"/>
  <c r="R227" i="1" a="1"/>
  <c r="R227" i="1" s="1"/>
  <c r="O227" i="1" a="1"/>
  <c r="O227" i="1" s="1"/>
  <c r="M227" i="1"/>
  <c r="J227" i="1" a="1"/>
  <c r="J227" i="1" s="1"/>
  <c r="AJ226" i="1"/>
  <c r="X226" i="1" a="1"/>
  <c r="X226" i="1"/>
  <c r="W226" i="1" a="1"/>
  <c r="W226" i="1"/>
  <c r="AK225" i="1"/>
  <c r="AF225" i="1"/>
  <c r="X225" i="1" a="1"/>
  <c r="X225" i="1"/>
  <c r="W225" i="1" a="1"/>
  <c r="W225" i="1"/>
  <c r="AC224" i="1"/>
  <c r="X224" i="1" a="1"/>
  <c r="X224" i="1"/>
  <c r="W224" i="1" a="1"/>
  <c r="W224" i="1"/>
  <c r="X223" i="1" a="1"/>
  <c r="X223" i="1"/>
  <c r="W223" i="1" a="1"/>
  <c r="W223" i="1"/>
  <c r="AC222" i="1"/>
  <c r="X222" i="1" a="1"/>
  <c r="X222" i="1"/>
  <c r="W222" i="1" a="1"/>
  <c r="W222" i="1"/>
  <c r="AK221" i="1" a="1"/>
  <c r="AK221" i="1" s="1"/>
  <c r="AJ221" i="1" a="1"/>
  <c r="AJ221" i="1" s="1"/>
  <c r="S221" i="1" s="1" a="1"/>
  <c r="S221" i="1" s="1"/>
  <c r="AI221" i="1" a="1"/>
  <c r="AI221" i="1"/>
  <c r="R221" i="1" s="1" a="1"/>
  <c r="AH221" i="1" a="1"/>
  <c r="AH221" i="1" s="1"/>
  <c r="Q221" i="1" s="1" a="1"/>
  <c r="Q221" i="1" s="1"/>
  <c r="AG221" i="1" a="1"/>
  <c r="AG221" i="1" s="1"/>
  <c r="P221" i="1" s="1" a="1"/>
  <c r="P221" i="1" s="1"/>
  <c r="AF221" i="1" a="1"/>
  <c r="AF221" i="1" s="1"/>
  <c r="O221" i="1" s="1" a="1"/>
  <c r="O221" i="1" s="1"/>
  <c r="AE221" i="1" a="1"/>
  <c r="AE221" i="1"/>
  <c r="N221" i="1" s="1" a="1"/>
  <c r="N221" i="1" s="1"/>
  <c r="AD221" i="1" a="1"/>
  <c r="AD221" i="1" s="1"/>
  <c r="M221" i="1" s="1" a="1"/>
  <c r="AC221" i="1" a="1"/>
  <c r="AC221" i="1" s="1"/>
  <c r="AB221" i="1" a="1"/>
  <c r="AB221" i="1" s="1"/>
  <c r="K221" i="1" s="1" a="1"/>
  <c r="K221" i="1" s="1"/>
  <c r="AA221" i="1" a="1"/>
  <c r="AA221" i="1" s="1"/>
  <c r="J221" i="1" s="1" a="1"/>
  <c r="J221" i="1" s="1"/>
  <c r="Z221" i="1" a="1"/>
  <c r="Z221" i="1" s="1"/>
  <c r="X221" i="1" a="1"/>
  <c r="X221" i="1"/>
  <c r="W221" i="1" a="1"/>
  <c r="W221" i="1"/>
  <c r="T221" i="1" a="1"/>
  <c r="T221" i="1"/>
  <c r="R221" i="1"/>
  <c r="M221" i="1"/>
  <c r="L221" i="1" a="1"/>
  <c r="L221" i="1"/>
  <c r="AK220" i="1" a="1"/>
  <c r="AK220" i="1" s="1"/>
  <c r="AK222" i="1" s="1"/>
  <c r="AK224" i="1" s="1"/>
  <c r="AJ220" i="1" a="1"/>
  <c r="AJ220" i="1" s="1"/>
  <c r="AI220" i="1" a="1"/>
  <c r="AI220" i="1" s="1"/>
  <c r="AH220" i="1" a="1"/>
  <c r="AH220" i="1"/>
  <c r="AG220" i="1" a="1"/>
  <c r="AG220" i="1" s="1"/>
  <c r="AF220" i="1" a="1"/>
  <c r="AF220" i="1" s="1"/>
  <c r="AE220" i="1" a="1"/>
  <c r="AE220" i="1" s="1"/>
  <c r="AE226" i="1" s="1"/>
  <c r="AD220" i="1" a="1"/>
  <c r="AD220" i="1" s="1"/>
  <c r="AC220" i="1" a="1"/>
  <c r="AC220" i="1" s="1"/>
  <c r="AB220" i="1" a="1"/>
  <c r="AB220" i="1" s="1"/>
  <c r="AA220" i="1" a="1"/>
  <c r="AA220" i="1" s="1"/>
  <c r="Z220" i="1" a="1"/>
  <c r="Z220" i="1" s="1"/>
  <c r="Z222" i="1" s="1"/>
  <c r="X220" i="1" a="1"/>
  <c r="X220" i="1"/>
  <c r="W220" i="1" a="1"/>
  <c r="W220" i="1"/>
  <c r="S220" i="1" a="1"/>
  <c r="S220" i="1" s="1"/>
  <c r="K220" i="1" a="1"/>
  <c r="K220" i="1" s="1"/>
  <c r="AK219" i="1" a="1"/>
  <c r="AK219" i="1" s="1"/>
  <c r="AJ219" i="1" a="1"/>
  <c r="AJ219" i="1" s="1"/>
  <c r="AI219" i="1" a="1"/>
  <c r="AI219" i="1" s="1"/>
  <c r="R219" i="1" s="1" a="1"/>
  <c r="R219" i="1" s="1"/>
  <c r="AH219" i="1" a="1"/>
  <c r="AH219" i="1" s="1"/>
  <c r="AG219" i="1" a="1"/>
  <c r="AG219" i="1" s="1"/>
  <c r="AF219" i="1" a="1"/>
  <c r="AF219" i="1" s="1"/>
  <c r="AE219" i="1" a="1"/>
  <c r="AE219" i="1" s="1"/>
  <c r="AD219" i="1" a="1"/>
  <c r="AD219" i="1" s="1"/>
  <c r="AC219" i="1" a="1"/>
  <c r="AC219" i="1"/>
  <c r="AB219" i="1" a="1"/>
  <c r="AB219" i="1" s="1"/>
  <c r="AA219" i="1" a="1"/>
  <c r="AA219" i="1" s="1"/>
  <c r="Z219" i="1" a="1"/>
  <c r="Z219" i="1" s="1"/>
  <c r="Y219" i="1" s="1"/>
  <c r="X219" i="1" a="1"/>
  <c r="X219" i="1" s="1"/>
  <c r="W219" i="1" a="1"/>
  <c r="W219" i="1"/>
  <c r="N219" i="1" a="1"/>
  <c r="N219" i="1"/>
  <c r="A218" i="1" a="1"/>
  <c r="A218" i="1" s="1"/>
  <c r="C218" i="1" s="1"/>
  <c r="D218" i="1" s="1"/>
  <c r="AK217" i="1" a="1"/>
  <c r="AK217" i="1" s="1"/>
  <c r="T217" i="1" s="1" a="1"/>
  <c r="T217" i="1" s="1"/>
  <c r="AJ217" i="1" a="1"/>
  <c r="AJ217" i="1"/>
  <c r="S217" i="1" s="1" a="1"/>
  <c r="AI217" i="1" a="1"/>
  <c r="AI217" i="1" s="1"/>
  <c r="R217" i="1" s="1" a="1"/>
  <c r="R217" i="1" s="1"/>
  <c r="AH217" i="1" a="1"/>
  <c r="AH217" i="1" s="1"/>
  <c r="Q217" i="1" s="1" a="1"/>
  <c r="Q217" i="1" s="1"/>
  <c r="AG217" i="1" a="1"/>
  <c r="AG217" i="1" s="1"/>
  <c r="P217" i="1" s="1" a="1"/>
  <c r="P217" i="1" s="1"/>
  <c r="AF217" i="1" a="1"/>
  <c r="AF217" i="1"/>
  <c r="O217" i="1" s="1" a="1"/>
  <c r="O217" i="1" s="1"/>
  <c r="AE217" i="1" a="1"/>
  <c r="AE217" i="1" s="1"/>
  <c r="N217" i="1" s="1" a="1"/>
  <c r="AD217" i="1" a="1"/>
  <c r="AD217" i="1" s="1"/>
  <c r="AC217" i="1" a="1"/>
  <c r="AC217" i="1" s="1"/>
  <c r="L217" i="1" s="1" a="1"/>
  <c r="L217" i="1" s="1"/>
  <c r="AB217" i="1" a="1"/>
  <c r="AB217" i="1"/>
  <c r="AA217" i="1" a="1"/>
  <c r="AA217" i="1" s="1"/>
  <c r="J217" i="1" s="1" a="1"/>
  <c r="Z217" i="1" a="1"/>
  <c r="Z217" i="1" s="1"/>
  <c r="X217" i="1" a="1"/>
  <c r="X217" i="1"/>
  <c r="W217" i="1" a="1"/>
  <c r="W217" i="1"/>
  <c r="S217" i="1"/>
  <c r="N217" i="1"/>
  <c r="M217" i="1" a="1"/>
  <c r="M217" i="1"/>
  <c r="J217" i="1"/>
  <c r="I217" i="1" a="1"/>
  <c r="I217" i="1"/>
  <c r="AK216" i="1" a="1"/>
  <c r="AK216" i="1" s="1"/>
  <c r="AJ216" i="1" a="1"/>
  <c r="AJ216" i="1" s="1"/>
  <c r="S216" i="1" s="1" a="1"/>
  <c r="S216" i="1" s="1"/>
  <c r="AI216" i="1" a="1"/>
  <c r="AI216" i="1"/>
  <c r="R216" i="1" s="1" a="1"/>
  <c r="R216" i="1" s="1"/>
  <c r="AH216" i="1" a="1"/>
  <c r="AH216" i="1" s="1"/>
  <c r="Q216" i="1" s="1" a="1"/>
  <c r="Q216" i="1" s="1"/>
  <c r="AG216" i="1" a="1"/>
  <c r="AG216" i="1" s="1"/>
  <c r="AF216" i="1" a="1"/>
  <c r="AF216" i="1" s="1"/>
  <c r="O216" i="1" s="1" a="1"/>
  <c r="O216" i="1" s="1"/>
  <c r="AE216" i="1" a="1"/>
  <c r="AE216" i="1" s="1"/>
  <c r="N216" i="1" s="1" a="1"/>
  <c r="N216" i="1" s="1"/>
  <c r="AD216" i="1" a="1"/>
  <c r="AD216" i="1" s="1"/>
  <c r="M216" i="1" s="1" a="1"/>
  <c r="AC216" i="1" a="1"/>
  <c r="AC216" i="1" s="1"/>
  <c r="AB216" i="1" a="1"/>
  <c r="AB216" i="1" s="1"/>
  <c r="K216" i="1" s="1" a="1"/>
  <c r="K216" i="1" s="1"/>
  <c r="AA216" i="1" a="1"/>
  <c r="AA216" i="1" s="1"/>
  <c r="J216" i="1" s="1" a="1"/>
  <c r="J216" i="1" s="1"/>
  <c r="Z216" i="1" a="1"/>
  <c r="Z216" i="1" s="1"/>
  <c r="X216" i="1" a="1"/>
  <c r="X216" i="1"/>
  <c r="W216" i="1" a="1"/>
  <c r="W216" i="1"/>
  <c r="T216" i="1" a="1"/>
  <c r="T216" i="1" s="1"/>
  <c r="P216" i="1" a="1"/>
  <c r="P216" i="1" s="1"/>
  <c r="M216" i="1"/>
  <c r="L216" i="1" a="1"/>
  <c r="L216" i="1"/>
  <c r="AK215" i="1" a="1"/>
  <c r="AK215" i="1" s="1"/>
  <c r="T215" i="1" s="1" a="1"/>
  <c r="AJ215" i="1" a="1"/>
  <c r="AJ215" i="1" s="1"/>
  <c r="S215" i="1" s="1" a="1"/>
  <c r="S215" i="1" s="1"/>
  <c r="AI215" i="1" a="1"/>
  <c r="AI215" i="1" s="1"/>
  <c r="R215" i="1" s="1" a="1"/>
  <c r="R215" i="1" s="1"/>
  <c r="AH215" i="1" a="1"/>
  <c r="AH215" i="1" s="1"/>
  <c r="Q215" i="1" s="1" a="1"/>
  <c r="Q215" i="1" s="1"/>
  <c r="AG215" i="1" a="1"/>
  <c r="AG215" i="1" s="1"/>
  <c r="P215" i="1" s="1" a="1"/>
  <c r="P215" i="1" s="1"/>
  <c r="AF215" i="1" a="1"/>
  <c r="AF215" i="1" s="1"/>
  <c r="AE215" i="1" a="1"/>
  <c r="AE215" i="1" s="1"/>
  <c r="N215" i="1" s="1" a="1"/>
  <c r="N215" i="1" s="1"/>
  <c r="AD215" i="1" a="1"/>
  <c r="AD215" i="1"/>
  <c r="M215" i="1" s="1" a="1"/>
  <c r="AC215" i="1" a="1"/>
  <c r="AC215" i="1" s="1"/>
  <c r="L215" i="1" s="1" a="1"/>
  <c r="AB215" i="1" a="1"/>
  <c r="AB215" i="1" s="1"/>
  <c r="K215" i="1" s="1" a="1"/>
  <c r="K215" i="1" s="1"/>
  <c r="AA215" i="1" a="1"/>
  <c r="AA215" i="1" s="1"/>
  <c r="J215" i="1" s="1" a="1"/>
  <c r="J215" i="1" s="1"/>
  <c r="Z215" i="1" a="1"/>
  <c r="Z215" i="1" s="1"/>
  <c r="X215" i="1" a="1"/>
  <c r="X215" i="1"/>
  <c r="W215" i="1" a="1"/>
  <c r="W215" i="1"/>
  <c r="T215" i="1"/>
  <c r="O215" i="1" a="1"/>
  <c r="O215" i="1"/>
  <c r="M215" i="1"/>
  <c r="L215" i="1"/>
  <c r="AK214" i="1" a="1"/>
  <c r="AK214" i="1"/>
  <c r="T214" i="1" s="1" a="1"/>
  <c r="AJ214" i="1" a="1"/>
  <c r="AJ214" i="1" s="1"/>
  <c r="S214" i="1" s="1" a="1"/>
  <c r="S214" i="1" s="1"/>
  <c r="AI214" i="1" a="1"/>
  <c r="AI214" i="1" s="1"/>
  <c r="R214" i="1" s="1" a="1"/>
  <c r="R214" i="1" s="1"/>
  <c r="AH214" i="1" a="1"/>
  <c r="AH214" i="1" s="1"/>
  <c r="Q214" i="1" s="1" a="1"/>
  <c r="Q214" i="1" s="1"/>
  <c r="AG214" i="1" a="1"/>
  <c r="AG214" i="1" s="1"/>
  <c r="P214" i="1" s="1" a="1"/>
  <c r="P214" i="1" s="1"/>
  <c r="AF214" i="1" a="1"/>
  <c r="AF214" i="1" s="1"/>
  <c r="O214" i="1" s="1" a="1"/>
  <c r="AE214" i="1" a="1"/>
  <c r="AE214" i="1" s="1"/>
  <c r="AD214" i="1" a="1"/>
  <c r="AD214" i="1" s="1"/>
  <c r="M214" i="1" s="1" a="1"/>
  <c r="M214" i="1" s="1"/>
  <c r="AC214" i="1" a="1"/>
  <c r="AC214" i="1"/>
  <c r="L214" i="1" s="1" a="1"/>
  <c r="L214" i="1" s="1"/>
  <c r="AB214" i="1" a="1"/>
  <c r="AB214" i="1" s="1"/>
  <c r="AA214" i="1" a="1"/>
  <c r="AA214" i="1" s="1"/>
  <c r="J214" i="1" s="1" a="1"/>
  <c r="J214" i="1" s="1"/>
  <c r="Z214" i="1" a="1"/>
  <c r="Z214" i="1" s="1"/>
  <c r="I214" i="1" s="1" a="1"/>
  <c r="I214" i="1" s="1"/>
  <c r="X214" i="1" a="1"/>
  <c r="X214" i="1"/>
  <c r="W214" i="1" a="1"/>
  <c r="W214" i="1"/>
  <c r="T214" i="1"/>
  <c r="O214" i="1"/>
  <c r="N214" i="1" a="1"/>
  <c r="N214" i="1"/>
  <c r="AK213" i="1" a="1"/>
  <c r="AK213" i="1" s="1"/>
  <c r="T213" i="1" s="1" a="1"/>
  <c r="T213" i="1" s="1"/>
  <c r="AJ213" i="1" a="1"/>
  <c r="AJ213" i="1"/>
  <c r="S213" i="1" s="1" a="1"/>
  <c r="AI213" i="1" a="1"/>
  <c r="AI213" i="1" s="1"/>
  <c r="R213" i="1" s="1" a="1"/>
  <c r="R213" i="1" s="1"/>
  <c r="AH213" i="1" a="1"/>
  <c r="AH213" i="1" s="1"/>
  <c r="Q213" i="1" s="1" a="1"/>
  <c r="Q213" i="1" s="1"/>
  <c r="AG213" i="1" a="1"/>
  <c r="AG213" i="1" s="1"/>
  <c r="P213" i="1" s="1" a="1"/>
  <c r="P213" i="1" s="1"/>
  <c r="AF213" i="1" a="1"/>
  <c r="AF213" i="1"/>
  <c r="O213" i="1" s="1" a="1"/>
  <c r="O213" i="1" s="1"/>
  <c r="AE213" i="1" a="1"/>
  <c r="AE213" i="1" s="1"/>
  <c r="N213" i="1" s="1" a="1"/>
  <c r="AD213" i="1" a="1"/>
  <c r="AD213" i="1" s="1"/>
  <c r="AC213" i="1" a="1"/>
  <c r="AC213" i="1" s="1"/>
  <c r="L213" i="1" s="1" a="1"/>
  <c r="L213" i="1" s="1"/>
  <c r="AB213" i="1" a="1"/>
  <c r="AB213" i="1"/>
  <c r="AA213" i="1" a="1"/>
  <c r="AA213" i="1" s="1"/>
  <c r="J213" i="1" s="1" a="1"/>
  <c r="Z213" i="1" a="1"/>
  <c r="Z213" i="1" s="1"/>
  <c r="X213" i="1" a="1"/>
  <c r="X213" i="1"/>
  <c r="W213" i="1" a="1"/>
  <c r="W213" i="1"/>
  <c r="S213" i="1"/>
  <c r="N213" i="1"/>
  <c r="M213" i="1" a="1"/>
  <c r="M213" i="1"/>
  <c r="J213" i="1"/>
  <c r="I213" i="1" a="1"/>
  <c r="I213" i="1"/>
  <c r="AK212" i="1" a="1"/>
  <c r="AK212" i="1" s="1"/>
  <c r="AJ212" i="1" a="1"/>
  <c r="AJ212" i="1" s="1"/>
  <c r="S212" i="1" s="1" a="1"/>
  <c r="S212" i="1" s="1"/>
  <c r="AI212" i="1" a="1"/>
  <c r="AI212" i="1"/>
  <c r="R212" i="1" s="1" a="1"/>
  <c r="R212" i="1" s="1"/>
  <c r="AH212" i="1" a="1"/>
  <c r="AH212" i="1" s="1"/>
  <c r="Q212" i="1" s="1" a="1"/>
  <c r="Q212" i="1" s="1"/>
  <c r="AG212" i="1" a="1"/>
  <c r="AG212" i="1" s="1"/>
  <c r="AF212" i="1" a="1"/>
  <c r="AF212" i="1" s="1"/>
  <c r="O212" i="1" s="1" a="1"/>
  <c r="AE212" i="1" a="1"/>
  <c r="AE212" i="1" s="1"/>
  <c r="N212" i="1" s="1" a="1"/>
  <c r="N212" i="1" s="1"/>
  <c r="AD212" i="1" a="1"/>
  <c r="AD212" i="1" s="1"/>
  <c r="M212" i="1" s="1" a="1"/>
  <c r="M212" i="1" s="1"/>
  <c r="AC212" i="1" a="1"/>
  <c r="AC212" i="1" s="1"/>
  <c r="L212" i="1" s="1" a="1"/>
  <c r="L212" i="1" s="1"/>
  <c r="AB212" i="1" a="1"/>
  <c r="AB212" i="1" s="1"/>
  <c r="K212" i="1" s="1" a="1"/>
  <c r="K212" i="1" s="1"/>
  <c r="AA212" i="1" a="1"/>
  <c r="AA212" i="1" s="1"/>
  <c r="Z212" i="1" a="1"/>
  <c r="Z212" i="1" s="1"/>
  <c r="I212" i="1" s="1" a="1"/>
  <c r="X212" i="1" a="1"/>
  <c r="X212" i="1"/>
  <c r="W212" i="1" a="1"/>
  <c r="W212" i="1"/>
  <c r="T212" i="1" a="1"/>
  <c r="T212" i="1" s="1"/>
  <c r="P212" i="1" a="1"/>
  <c r="P212" i="1"/>
  <c r="O212" i="1"/>
  <c r="I212" i="1"/>
  <c r="AK211" i="1" a="1"/>
  <c r="AK211" i="1" s="1"/>
  <c r="T211" i="1" s="1" a="1"/>
  <c r="T211" i="1" s="1"/>
  <c r="AJ211" i="1" a="1"/>
  <c r="AJ211" i="1" s="1"/>
  <c r="AI211" i="1" a="1"/>
  <c r="AI211" i="1" s="1"/>
  <c r="R211" i="1" s="1" a="1"/>
  <c r="AH211" i="1" a="1"/>
  <c r="AH211" i="1" s="1"/>
  <c r="Q211" i="1" s="1" a="1"/>
  <c r="AG211" i="1" a="1"/>
  <c r="AG211" i="1" s="1"/>
  <c r="P211" i="1" s="1" a="1"/>
  <c r="P211" i="1" s="1"/>
  <c r="AF211" i="1" a="1"/>
  <c r="AF211" i="1" s="1"/>
  <c r="O211" i="1" s="1" a="1"/>
  <c r="O211" i="1" s="1"/>
  <c r="AE211" i="1" a="1"/>
  <c r="AE211" i="1" s="1"/>
  <c r="N211" i="1" s="1" a="1"/>
  <c r="N211" i="1" s="1"/>
  <c r="AD211" i="1" a="1"/>
  <c r="AD211" i="1" s="1"/>
  <c r="AC211" i="1" a="1"/>
  <c r="AC211" i="1" s="1"/>
  <c r="L211" i="1" s="1" a="1"/>
  <c r="AB211" i="1" a="1"/>
  <c r="AB211" i="1" s="1"/>
  <c r="AA211" i="1" a="1"/>
  <c r="AA211" i="1" s="1"/>
  <c r="J211" i="1" s="1" a="1"/>
  <c r="Z211" i="1" a="1"/>
  <c r="Z211" i="1"/>
  <c r="I211" i="1" s="1" a="1"/>
  <c r="I211" i="1" s="1"/>
  <c r="X211" i="1" a="1"/>
  <c r="X211" i="1"/>
  <c r="W211" i="1" a="1"/>
  <c r="W211" i="1"/>
  <c r="S211" i="1" a="1"/>
  <c r="S211" i="1"/>
  <c r="R211" i="1"/>
  <c r="Q211" i="1"/>
  <c r="L211" i="1"/>
  <c r="K211" i="1" a="1"/>
  <c r="K211" i="1" s="1"/>
  <c r="J211" i="1"/>
  <c r="AK210" i="1" a="1"/>
  <c r="AK210" i="1" s="1"/>
  <c r="T210" i="1" s="1" a="1"/>
  <c r="AJ210" i="1" a="1"/>
  <c r="AJ210" i="1" s="1"/>
  <c r="S210" i="1" s="1" a="1"/>
  <c r="AI210" i="1" a="1"/>
  <c r="AI210" i="1" s="1"/>
  <c r="R210" i="1" s="1" a="1"/>
  <c r="R210" i="1" s="1"/>
  <c r="AH210" i="1" a="1"/>
  <c r="AH210" i="1" s="1"/>
  <c r="Q210" i="1" s="1" a="1"/>
  <c r="Q210" i="1" s="1"/>
  <c r="AG210" i="1" a="1"/>
  <c r="AG210" i="1" s="1"/>
  <c r="P210" i="1" s="1" a="1"/>
  <c r="P210" i="1" s="1"/>
  <c r="AF210" i="1" a="1"/>
  <c r="AF210" i="1" s="1"/>
  <c r="O210" i="1" s="1" a="1"/>
  <c r="AE210" i="1" a="1"/>
  <c r="AE210" i="1" s="1"/>
  <c r="AD210" i="1" a="1"/>
  <c r="AD210" i="1" s="1"/>
  <c r="M210" i="1" s="1" a="1"/>
  <c r="AC210" i="1" a="1"/>
  <c r="AC210" i="1"/>
  <c r="L210" i="1" s="1" a="1"/>
  <c r="L210" i="1" s="1"/>
  <c r="AB210" i="1" a="1"/>
  <c r="AB210" i="1" s="1"/>
  <c r="K210" i="1" s="1" a="1"/>
  <c r="K210" i="1" s="1"/>
  <c r="AA210" i="1" a="1"/>
  <c r="AA210" i="1" s="1"/>
  <c r="J210" i="1" s="1" a="1"/>
  <c r="J210" i="1" s="1"/>
  <c r="Z210" i="1" a="1"/>
  <c r="Z210" i="1" s="1"/>
  <c r="I210" i="1" s="1" a="1"/>
  <c r="X210" i="1" a="1"/>
  <c r="X210" i="1" s="1"/>
  <c r="W210" i="1" a="1"/>
  <c r="W210" i="1"/>
  <c r="T210" i="1"/>
  <c r="S210" i="1"/>
  <c r="O210" i="1"/>
  <c r="N210" i="1" a="1"/>
  <c r="N210" i="1"/>
  <c r="M210" i="1"/>
  <c r="I210" i="1"/>
  <c r="AK209" i="1" a="1"/>
  <c r="AK209" i="1" s="1"/>
  <c r="T209" i="1" s="1" a="1"/>
  <c r="T209" i="1" s="1"/>
  <c r="AJ209" i="1" a="1"/>
  <c r="AJ209" i="1" s="1"/>
  <c r="S209" i="1" s="1" a="1"/>
  <c r="S209" i="1" s="1"/>
  <c r="AI209" i="1" a="1"/>
  <c r="AI209" i="1" s="1"/>
  <c r="R209" i="1" s="1" a="1"/>
  <c r="R209" i="1" s="1"/>
  <c r="AH209" i="1" a="1"/>
  <c r="AH209" i="1" s="1"/>
  <c r="AG209" i="1" a="1"/>
  <c r="AG209" i="1" s="1"/>
  <c r="P209" i="1" s="1" a="1"/>
  <c r="AF209" i="1" a="1"/>
  <c r="AF209" i="1"/>
  <c r="O209" i="1" s="1" a="1"/>
  <c r="AE209" i="1" a="1"/>
  <c r="AE209" i="1" s="1"/>
  <c r="N209" i="1" s="1" a="1"/>
  <c r="N209" i="1" s="1"/>
  <c r="AD209" i="1" a="1"/>
  <c r="AD209" i="1" s="1"/>
  <c r="M209" i="1" s="1" a="1"/>
  <c r="M209" i="1" s="1"/>
  <c r="AC209" i="1" a="1"/>
  <c r="AC209" i="1" s="1"/>
  <c r="L209" i="1" s="1" a="1"/>
  <c r="L209" i="1" s="1"/>
  <c r="AB209" i="1" a="1"/>
  <c r="AB209" i="1" s="1"/>
  <c r="AA209" i="1" a="1"/>
  <c r="AA209" i="1" s="1"/>
  <c r="J209" i="1" s="1" a="1"/>
  <c r="Z209" i="1" a="1"/>
  <c r="Z209" i="1" s="1"/>
  <c r="X209" i="1" a="1"/>
  <c r="X209" i="1"/>
  <c r="W209" i="1" a="1"/>
  <c r="W209" i="1" s="1"/>
  <c r="Q209" i="1" a="1"/>
  <c r="Q209" i="1"/>
  <c r="P209" i="1"/>
  <c r="O209" i="1"/>
  <c r="J209" i="1"/>
  <c r="I209" i="1" a="1"/>
  <c r="I209" i="1" s="1"/>
  <c r="AK208" i="1" a="1"/>
  <c r="AK208" i="1" s="1"/>
  <c r="AJ208" i="1" a="1"/>
  <c r="AJ208" i="1" s="1"/>
  <c r="S208" i="1" s="1" a="1"/>
  <c r="AI208" i="1" a="1"/>
  <c r="AI208" i="1" s="1"/>
  <c r="R208" i="1" s="1" a="1"/>
  <c r="AH208" i="1" a="1"/>
  <c r="AH208" i="1" s="1"/>
  <c r="Q208" i="1" s="1" a="1"/>
  <c r="Q208" i="1" s="1"/>
  <c r="AG208" i="1" a="1"/>
  <c r="AG208" i="1" s="1"/>
  <c r="P208" i="1" s="1" a="1"/>
  <c r="P208" i="1" s="1"/>
  <c r="AF208" i="1" a="1"/>
  <c r="AF208" i="1" s="1"/>
  <c r="O208" i="1" s="1" a="1"/>
  <c r="O208" i="1" s="1"/>
  <c r="AE208" i="1" a="1"/>
  <c r="AE208" i="1" s="1"/>
  <c r="N208" i="1" s="1" a="1"/>
  <c r="N208" i="1" s="1"/>
  <c r="AD208" i="1" a="1"/>
  <c r="AD208" i="1" s="1"/>
  <c r="M208" i="1" s="1" a="1"/>
  <c r="AC208" i="1" a="1"/>
  <c r="AC208" i="1" s="1"/>
  <c r="AB208" i="1" a="1"/>
  <c r="AB208" i="1" s="1"/>
  <c r="K208" i="1" s="1" a="1"/>
  <c r="AA208" i="1" a="1"/>
  <c r="AA208" i="1"/>
  <c r="J208" i="1" s="1" a="1"/>
  <c r="J208" i="1" s="1"/>
  <c r="Z208" i="1" a="1"/>
  <c r="Z208" i="1" s="1"/>
  <c r="I208" i="1" s="1" a="1"/>
  <c r="I208" i="1" s="1"/>
  <c r="Y208" i="1"/>
  <c r="X208" i="1" a="1"/>
  <c r="X208" i="1"/>
  <c r="W208" i="1" a="1"/>
  <c r="W208" i="1"/>
  <c r="T208" i="1" a="1"/>
  <c r="T208" i="1"/>
  <c r="S208" i="1"/>
  <c r="R208" i="1"/>
  <c r="M208" i="1"/>
  <c r="L208" i="1" a="1"/>
  <c r="L208" i="1"/>
  <c r="K208" i="1"/>
  <c r="AK207" i="1" a="1"/>
  <c r="AK207" i="1" s="1"/>
  <c r="T207" i="1" s="1" a="1"/>
  <c r="T207" i="1" s="1"/>
  <c r="AJ207" i="1" a="1"/>
  <c r="AJ207" i="1" s="1"/>
  <c r="S207" i="1" s="1" a="1"/>
  <c r="S207" i="1" s="1"/>
  <c r="AI207" i="1" a="1"/>
  <c r="AI207" i="1" s="1"/>
  <c r="R207" i="1" s="1" a="1"/>
  <c r="R207" i="1" s="1"/>
  <c r="AH207" i="1" a="1"/>
  <c r="AH207" i="1" s="1"/>
  <c r="Q207" i="1" s="1" a="1"/>
  <c r="Q207" i="1" s="1"/>
  <c r="AG207" i="1" a="1"/>
  <c r="AG207" i="1" s="1"/>
  <c r="P207" i="1" s="1" a="1"/>
  <c r="AF207" i="1" a="1"/>
  <c r="AF207" i="1" s="1"/>
  <c r="AE207" i="1" a="1"/>
  <c r="AE207" i="1" s="1"/>
  <c r="N207" i="1" s="1" a="1"/>
  <c r="AD207" i="1" a="1"/>
  <c r="AD207" i="1"/>
  <c r="M207" i="1" s="1" a="1"/>
  <c r="M207" i="1" s="1"/>
  <c r="AC207" i="1" a="1"/>
  <c r="AC207" i="1" s="1"/>
  <c r="L207" i="1" s="1" a="1"/>
  <c r="L207" i="1" s="1"/>
  <c r="AB207" i="1" a="1"/>
  <c r="AB207" i="1" s="1"/>
  <c r="K207" i="1" s="1" a="1"/>
  <c r="K207" i="1" s="1"/>
  <c r="AA207" i="1" a="1"/>
  <c r="AA207" i="1" s="1"/>
  <c r="J207" i="1" s="1" a="1"/>
  <c r="Z207" i="1" a="1"/>
  <c r="Z207" i="1"/>
  <c r="I207" i="1" s="1" a="1"/>
  <c r="X207" i="1" a="1"/>
  <c r="X207" i="1"/>
  <c r="W207" i="1" a="1"/>
  <c r="W207" i="1"/>
  <c r="P207" i="1"/>
  <c r="O207" i="1" a="1"/>
  <c r="O207" i="1" s="1"/>
  <c r="N207" i="1"/>
  <c r="J207" i="1"/>
  <c r="I207" i="1"/>
  <c r="AK206" i="1" a="1"/>
  <c r="AK206" i="1" s="1"/>
  <c r="T206" i="1" s="1" a="1"/>
  <c r="T206" i="1" s="1"/>
  <c r="AJ206" i="1" a="1"/>
  <c r="AJ206" i="1" s="1"/>
  <c r="S206" i="1" s="1" a="1"/>
  <c r="AI206" i="1" a="1"/>
  <c r="AI206" i="1" s="1"/>
  <c r="AH206" i="1" a="1"/>
  <c r="AH206" i="1" s="1"/>
  <c r="Q206" i="1" s="1" a="1"/>
  <c r="AG206" i="1" a="1"/>
  <c r="AG206" i="1"/>
  <c r="P206" i="1" s="1" a="1"/>
  <c r="P206" i="1" s="1"/>
  <c r="AF206" i="1" a="1"/>
  <c r="AF206" i="1" s="1"/>
  <c r="O206" i="1" s="1" a="1"/>
  <c r="O206" i="1" s="1"/>
  <c r="AE206" i="1" a="1"/>
  <c r="AE206" i="1" s="1"/>
  <c r="N206" i="1" s="1" a="1"/>
  <c r="N206" i="1" s="1"/>
  <c r="AD206" i="1" a="1"/>
  <c r="AD206" i="1" s="1"/>
  <c r="M206" i="1" s="1" a="1"/>
  <c r="AC206" i="1" a="1"/>
  <c r="AC206" i="1"/>
  <c r="L206" i="1" s="1" a="1"/>
  <c r="AB206" i="1" a="1"/>
  <c r="AB206" i="1" s="1"/>
  <c r="K206" i="1" s="1" a="1"/>
  <c r="AA206" i="1" a="1"/>
  <c r="AA206" i="1" s="1"/>
  <c r="Z206" i="1" a="1"/>
  <c r="Z206" i="1" s="1"/>
  <c r="I206" i="1" s="1" a="1"/>
  <c r="I206" i="1" s="1"/>
  <c r="Y206" i="1"/>
  <c r="X206" i="1" a="1"/>
  <c r="X206" i="1" s="1"/>
  <c r="W206" i="1" a="1"/>
  <c r="W206" i="1"/>
  <c r="S206" i="1"/>
  <c r="R206" i="1" a="1"/>
  <c r="R206" i="1" s="1"/>
  <c r="Q206" i="1"/>
  <c r="M206" i="1"/>
  <c r="L206" i="1"/>
  <c r="K206" i="1"/>
  <c r="J206" i="1" a="1"/>
  <c r="J206" i="1" s="1"/>
  <c r="AK205" i="1" a="1"/>
  <c r="AK205" i="1" s="1"/>
  <c r="T205" i="1" s="1" a="1"/>
  <c r="T205" i="1" s="1"/>
  <c r="AJ205" i="1" a="1"/>
  <c r="AJ205" i="1"/>
  <c r="S205" i="1" s="1" a="1"/>
  <c r="S205" i="1" s="1"/>
  <c r="AI205" i="1" a="1"/>
  <c r="AI205" i="1" s="1"/>
  <c r="R205" i="1" s="1" a="1"/>
  <c r="R205" i="1" s="1"/>
  <c r="AH205" i="1" a="1"/>
  <c r="AH205" i="1" s="1"/>
  <c r="Q205" i="1" s="1" a="1"/>
  <c r="Q205" i="1" s="1"/>
  <c r="AG205" i="1" a="1"/>
  <c r="AG205" i="1" s="1"/>
  <c r="P205" i="1" s="1" a="1"/>
  <c r="AF205" i="1" a="1"/>
  <c r="AF205" i="1"/>
  <c r="O205" i="1" s="1" a="1"/>
  <c r="AE205" i="1" a="1"/>
  <c r="AE205" i="1" s="1"/>
  <c r="AD205" i="1" a="1"/>
  <c r="AD205" i="1" s="1"/>
  <c r="M205" i="1" s="1" a="1"/>
  <c r="M205" i="1" s="1"/>
  <c r="AC205" i="1" a="1"/>
  <c r="AC205" i="1" s="1"/>
  <c r="L205" i="1" s="1" a="1"/>
  <c r="L205" i="1" s="1"/>
  <c r="AB205" i="1" a="1"/>
  <c r="AB205" i="1" s="1"/>
  <c r="K205" i="1" s="1" a="1"/>
  <c r="K205" i="1" s="1"/>
  <c r="AA205" i="1" a="1"/>
  <c r="AA205" i="1" s="1"/>
  <c r="Z205" i="1" a="1"/>
  <c r="Z205" i="1" s="1"/>
  <c r="I205" i="1" s="1" a="1"/>
  <c r="I205" i="1" s="1"/>
  <c r="X205" i="1" a="1"/>
  <c r="X205" i="1"/>
  <c r="W205" i="1" a="1"/>
  <c r="W205" i="1" s="1"/>
  <c r="P205" i="1"/>
  <c r="O205" i="1"/>
  <c r="N205" i="1" a="1"/>
  <c r="N205" i="1" s="1"/>
  <c r="J205" i="1" a="1"/>
  <c r="J205" i="1"/>
  <c r="AK204" i="1" a="1"/>
  <c r="AK204" i="1" s="1"/>
  <c r="T204" i="1" s="1" a="1"/>
  <c r="T204" i="1" s="1"/>
  <c r="AJ204" i="1" a="1"/>
  <c r="AJ204" i="1"/>
  <c r="S204" i="1" s="1" a="1"/>
  <c r="S204" i="1" s="1"/>
  <c r="AI204" i="1" a="1"/>
  <c r="AI204" i="1" s="1"/>
  <c r="R204" i="1" s="1" a="1"/>
  <c r="R204" i="1" s="1"/>
  <c r="AH204" i="1" a="1"/>
  <c r="AH204" i="1" s="1"/>
  <c r="Q204" i="1" s="1" a="1"/>
  <c r="Q204" i="1" s="1"/>
  <c r="AG204" i="1" a="1"/>
  <c r="AG204" i="1" s="1"/>
  <c r="AF204" i="1" a="1"/>
  <c r="AF204" i="1"/>
  <c r="O204" i="1" s="1" a="1"/>
  <c r="O204" i="1" s="1"/>
  <c r="AE204" i="1" a="1"/>
  <c r="AE204" i="1"/>
  <c r="N204" i="1" s="1" a="1"/>
  <c r="N204" i="1" s="1"/>
  <c r="AD204" i="1" a="1"/>
  <c r="AD204" i="1" s="1"/>
  <c r="M204" i="1" s="1" a="1"/>
  <c r="M204" i="1" s="1"/>
  <c r="AC204" i="1" a="1"/>
  <c r="AC204" i="1" s="1"/>
  <c r="AB204" i="1" a="1"/>
  <c r="AB204" i="1" s="1"/>
  <c r="AA204" i="1" a="1"/>
  <c r="AA204" i="1"/>
  <c r="J204" i="1" s="1" a="1"/>
  <c r="J204" i="1" s="1"/>
  <c r="Z204" i="1" a="1"/>
  <c r="Z204" i="1" s="1"/>
  <c r="I204" i="1" s="1" a="1"/>
  <c r="I204" i="1" s="1"/>
  <c r="X204" i="1" a="1"/>
  <c r="X204" i="1"/>
  <c r="W204" i="1" a="1"/>
  <c r="W204" i="1" s="1"/>
  <c r="P204" i="1" a="1"/>
  <c r="P204" i="1" s="1"/>
  <c r="L204" i="1" a="1"/>
  <c r="L204" i="1"/>
  <c r="AK203" i="1" a="1"/>
  <c r="AK203" i="1" s="1"/>
  <c r="T203" i="1" s="1" a="1"/>
  <c r="T203" i="1" s="1"/>
  <c r="AJ203" i="1" a="1"/>
  <c r="AJ203" i="1" s="1"/>
  <c r="AI203" i="1" a="1"/>
  <c r="AI203" i="1"/>
  <c r="R203" i="1" s="1" a="1"/>
  <c r="AH203" i="1" a="1"/>
  <c r="AH203" i="1" s="1"/>
  <c r="Q203" i="1" s="1" a="1"/>
  <c r="Q203" i="1" s="1"/>
  <c r="AG203" i="1" a="1"/>
  <c r="AG203" i="1" s="1"/>
  <c r="P203" i="1" s="1" a="1"/>
  <c r="P203" i="1" s="1"/>
  <c r="AF203" i="1" a="1"/>
  <c r="AF203" i="1" s="1"/>
  <c r="AE203" i="1" a="1"/>
  <c r="AE203" i="1"/>
  <c r="N203" i="1" s="1" a="1"/>
  <c r="N203" i="1" s="1"/>
  <c r="AD203" i="1" a="1"/>
  <c r="AD203" i="1" s="1"/>
  <c r="M203" i="1" s="1" a="1"/>
  <c r="M203" i="1" s="1"/>
  <c r="AC203" i="1" a="1"/>
  <c r="AC203" i="1" s="1"/>
  <c r="AB203" i="1" a="1"/>
  <c r="AB203" i="1" s="1"/>
  <c r="AA203" i="1" a="1"/>
  <c r="AA203" i="1" s="1"/>
  <c r="Z203" i="1" a="1"/>
  <c r="Z203" i="1"/>
  <c r="I203" i="1" s="1" a="1"/>
  <c r="I203" i="1" s="1"/>
  <c r="X203" i="1" a="1"/>
  <c r="X203" i="1"/>
  <c r="W203" i="1" a="1"/>
  <c r="W203" i="1"/>
  <c r="S203" i="1" a="1"/>
  <c r="S203" i="1" s="1"/>
  <c r="R203" i="1"/>
  <c r="O203" i="1" a="1"/>
  <c r="O203" i="1"/>
  <c r="L203" i="1" a="1"/>
  <c r="L203" i="1" s="1"/>
  <c r="K203" i="1" a="1"/>
  <c r="K203" i="1"/>
  <c r="AK202" i="1" a="1"/>
  <c r="AK202" i="1" s="1"/>
  <c r="T202" i="1" s="1" a="1"/>
  <c r="T202" i="1" s="1"/>
  <c r="AJ202" i="1" a="1"/>
  <c r="AJ202" i="1" s="1"/>
  <c r="S202" i="1" s="1" a="1"/>
  <c r="S202" i="1" s="1"/>
  <c r="AI202" i="1" a="1"/>
  <c r="AI202" i="1" s="1"/>
  <c r="AH202" i="1" a="1"/>
  <c r="AH202" i="1" s="1"/>
  <c r="AG202" i="1" a="1"/>
  <c r="AG202" i="1"/>
  <c r="P202" i="1" s="1" a="1"/>
  <c r="P202" i="1" s="1"/>
  <c r="AF202" i="1" a="1"/>
  <c r="AF202" i="1" s="1"/>
  <c r="O202" i="1" s="1" a="1"/>
  <c r="O202" i="1" s="1"/>
  <c r="AE202" i="1" a="1"/>
  <c r="AE202" i="1" s="1"/>
  <c r="N202" i="1" s="1" a="1"/>
  <c r="N202" i="1" s="1"/>
  <c r="AD202" i="1" a="1"/>
  <c r="AD202" i="1" s="1"/>
  <c r="M202" i="1" s="1" a="1"/>
  <c r="M202" i="1" s="1"/>
  <c r="AC202" i="1" a="1"/>
  <c r="AC202" i="1" s="1"/>
  <c r="AB202" i="1" a="1"/>
  <c r="AB202" i="1"/>
  <c r="K202" i="1" s="1" a="1"/>
  <c r="K202" i="1" s="1"/>
  <c r="AA202" i="1" a="1"/>
  <c r="AA202" i="1"/>
  <c r="J202" i="1" s="1" a="1"/>
  <c r="J202" i="1" s="1"/>
  <c r="Z202" i="1" a="1"/>
  <c r="Z202" i="1" s="1"/>
  <c r="X202" i="1" a="1"/>
  <c r="X202" i="1"/>
  <c r="W202" i="1" a="1"/>
  <c r="W202" i="1"/>
  <c r="R202" i="1" a="1"/>
  <c r="R202" i="1"/>
  <c r="Q202" i="1" a="1"/>
  <c r="Q202" i="1"/>
  <c r="L202" i="1" a="1"/>
  <c r="L202" i="1" s="1"/>
  <c r="I202" i="1" a="1"/>
  <c r="I202" i="1"/>
  <c r="AK201" i="1" a="1"/>
  <c r="AK201" i="1" s="1"/>
  <c r="AJ201" i="1" a="1"/>
  <c r="AJ201" i="1" s="1"/>
  <c r="S201" i="1" s="1" a="1"/>
  <c r="S201" i="1" s="1"/>
  <c r="AI201" i="1" a="1"/>
  <c r="AI201" i="1"/>
  <c r="R201" i="1" s="1" a="1"/>
  <c r="R201" i="1" s="1"/>
  <c r="AH201" i="1" a="1"/>
  <c r="AH201" i="1" s="1"/>
  <c r="Q201" i="1" s="1" a="1"/>
  <c r="Q201" i="1" s="1"/>
  <c r="AG201" i="1" a="1"/>
  <c r="AG201" i="1" s="1"/>
  <c r="P201" i="1" s="1" a="1"/>
  <c r="AF201" i="1" a="1"/>
  <c r="AF201" i="1" s="1"/>
  <c r="AE201" i="1" a="1"/>
  <c r="AE201" i="1"/>
  <c r="N201" i="1" s="1" a="1"/>
  <c r="N201" i="1" s="1"/>
  <c r="AD201" i="1" a="1"/>
  <c r="AD201" i="1"/>
  <c r="M201" i="1" s="1" a="1"/>
  <c r="M201" i="1" s="1"/>
  <c r="AC201" i="1" a="1"/>
  <c r="AC201" i="1" s="1"/>
  <c r="L201" i="1" s="1" a="1"/>
  <c r="L201" i="1" s="1"/>
  <c r="AB201" i="1" a="1"/>
  <c r="AB201" i="1" s="1"/>
  <c r="K201" i="1" s="1" a="1"/>
  <c r="K201" i="1" s="1"/>
  <c r="AA201" i="1" a="1"/>
  <c r="AA201" i="1" s="1"/>
  <c r="J201" i="1" s="1" a="1"/>
  <c r="J201" i="1" s="1"/>
  <c r="Z201" i="1" a="1"/>
  <c r="Z201" i="1"/>
  <c r="X201" i="1" a="1"/>
  <c r="X201" i="1"/>
  <c r="W201" i="1" a="1"/>
  <c r="W201" i="1"/>
  <c r="T201" i="1" a="1"/>
  <c r="T201" i="1" s="1"/>
  <c r="P201" i="1"/>
  <c r="O201" i="1" a="1"/>
  <c r="O201" i="1" s="1"/>
  <c r="AK200" i="1"/>
  <c r="AJ200" i="1"/>
  <c r="AE200" i="1"/>
  <c r="X200" i="1" a="1"/>
  <c r="X200" i="1"/>
  <c r="W200" i="1" a="1"/>
  <c r="W200" i="1"/>
  <c r="AK199" i="1"/>
  <c r="AJ199" i="1"/>
  <c r="AI199" i="1"/>
  <c r="X199" i="1" a="1"/>
  <c r="X199" i="1"/>
  <c r="W199" i="1" a="1"/>
  <c r="W199" i="1"/>
  <c r="X198" i="1" a="1"/>
  <c r="X198" i="1" s="1"/>
  <c r="W198" i="1" a="1"/>
  <c r="W198" i="1"/>
  <c r="X197" i="1" a="1"/>
  <c r="X197" i="1" s="1"/>
  <c r="W197" i="1" a="1"/>
  <c r="W197" i="1" s="1"/>
  <c r="AI196" i="1"/>
  <c r="AI198" i="1" s="1"/>
  <c r="AH196" i="1"/>
  <c r="AH198" i="1" s="1"/>
  <c r="AF196" i="1"/>
  <c r="AF198" i="1" s="1"/>
  <c r="X196" i="1" a="1"/>
  <c r="X196" i="1" s="1"/>
  <c r="W196" i="1" a="1"/>
  <c r="W196" i="1"/>
  <c r="AK195" i="1" a="1"/>
  <c r="AK195" i="1" s="1"/>
  <c r="AJ195" i="1" a="1"/>
  <c r="AJ195" i="1" s="1"/>
  <c r="S195" i="1" s="1" a="1"/>
  <c r="S195" i="1" s="1"/>
  <c r="AI195" i="1" a="1"/>
  <c r="AI195" i="1" s="1"/>
  <c r="R195" i="1" s="1" a="1"/>
  <c r="R195" i="1" s="1"/>
  <c r="AH195" i="1" a="1"/>
  <c r="AH195" i="1"/>
  <c r="Q195" i="1" s="1" a="1"/>
  <c r="AG195" i="1" a="1"/>
  <c r="AG195" i="1" s="1"/>
  <c r="P195" i="1" s="1" a="1"/>
  <c r="P195" i="1" s="1"/>
  <c r="AF195" i="1" a="1"/>
  <c r="AF195" i="1" s="1"/>
  <c r="O195" i="1" s="1" a="1"/>
  <c r="O195" i="1" s="1"/>
  <c r="AE195" i="1" a="1"/>
  <c r="AE195" i="1"/>
  <c r="N195" i="1" s="1" a="1"/>
  <c r="N195" i="1" s="1"/>
  <c r="AD195" i="1" a="1"/>
  <c r="AD195" i="1" s="1"/>
  <c r="M195" i="1" s="1" a="1"/>
  <c r="M195" i="1" s="1"/>
  <c r="AC195" i="1" a="1"/>
  <c r="AC195" i="1" s="1"/>
  <c r="AB195" i="1" a="1"/>
  <c r="AB195" i="1" s="1"/>
  <c r="AA195" i="1" a="1"/>
  <c r="AA195" i="1" s="1"/>
  <c r="J195" i="1" s="1" a="1"/>
  <c r="J195" i="1" s="1"/>
  <c r="Z195" i="1" a="1"/>
  <c r="Z195" i="1"/>
  <c r="X195" i="1" a="1"/>
  <c r="X195" i="1"/>
  <c r="W195" i="1" a="1"/>
  <c r="W195" i="1"/>
  <c r="T195" i="1" a="1"/>
  <c r="T195" i="1" s="1"/>
  <c r="Q195" i="1"/>
  <c r="L195" i="1" a="1"/>
  <c r="L195" i="1" s="1"/>
  <c r="K195" i="1" a="1"/>
  <c r="K195" i="1" s="1"/>
  <c r="AK194" i="1" a="1"/>
  <c r="AK194" i="1"/>
  <c r="AJ194" i="1" a="1"/>
  <c r="AJ194" i="1" s="1"/>
  <c r="AI194" i="1" a="1"/>
  <c r="AI194" i="1" s="1"/>
  <c r="AH194" i="1" a="1"/>
  <c r="AH194" i="1" s="1"/>
  <c r="AG194" i="1" a="1"/>
  <c r="AG194" i="1" s="1"/>
  <c r="AF194" i="1" a="1"/>
  <c r="AF194" i="1" s="1"/>
  <c r="AE194" i="1" a="1"/>
  <c r="AE194" i="1" s="1"/>
  <c r="AD194" i="1" a="1"/>
  <c r="AD194" i="1"/>
  <c r="AC194" i="1" a="1"/>
  <c r="AC194" i="1" s="1"/>
  <c r="AB194" i="1" a="1"/>
  <c r="AB194" i="1" s="1"/>
  <c r="AB199" i="1" s="1"/>
  <c r="AA194" i="1" a="1"/>
  <c r="AA194" i="1" s="1"/>
  <c r="AA199" i="1" s="1"/>
  <c r="Z194" i="1" a="1"/>
  <c r="Z194" i="1" s="1"/>
  <c r="X194" i="1" a="1"/>
  <c r="X194" i="1" s="1"/>
  <c r="W194" i="1" a="1"/>
  <c r="W194" i="1"/>
  <c r="S194" i="1" a="1"/>
  <c r="S194" i="1" s="1"/>
  <c r="O194" i="1" a="1"/>
  <c r="O194" i="1" s="1"/>
  <c r="N194" i="1" a="1"/>
  <c r="N194" i="1" s="1"/>
  <c r="N200" i="1" s="1"/>
  <c r="AK193" i="1" a="1"/>
  <c r="AK193" i="1"/>
  <c r="AJ193" i="1" a="1"/>
  <c r="AJ193" i="1" s="1"/>
  <c r="AI193" i="1" a="1"/>
  <c r="AI193" i="1" s="1"/>
  <c r="R193" i="1" s="1" a="1"/>
  <c r="R193" i="1" s="1"/>
  <c r="AH193" i="1" a="1"/>
  <c r="AH193" i="1" s="1"/>
  <c r="AG193" i="1" a="1"/>
  <c r="AG193" i="1" s="1"/>
  <c r="AF193" i="1" a="1"/>
  <c r="AF193" i="1"/>
  <c r="AE193" i="1" a="1"/>
  <c r="AE193" i="1" s="1"/>
  <c r="AD193" i="1" a="1"/>
  <c r="AD193" i="1" s="1"/>
  <c r="M193" i="1" s="1" a="1"/>
  <c r="M193" i="1" s="1"/>
  <c r="AC193" i="1" a="1"/>
  <c r="AC193" i="1" s="1"/>
  <c r="AB193" i="1" a="1"/>
  <c r="AB193" i="1" s="1"/>
  <c r="AA193" i="1" a="1"/>
  <c r="AA193" i="1" s="1"/>
  <c r="Z193" i="1" a="1"/>
  <c r="Z193" i="1" s="1"/>
  <c r="X193" i="1" a="1"/>
  <c r="X193" i="1"/>
  <c r="W193" i="1" a="1"/>
  <c r="W193" i="1" s="1"/>
  <c r="Q193" i="1" a="1"/>
  <c r="Q193" i="1" s="1"/>
  <c r="I193" i="1" a="1"/>
  <c r="I193" i="1" s="1"/>
  <c r="A192" i="1" a="1"/>
  <c r="A192" i="1" s="1"/>
  <c r="C192" i="1" s="1"/>
  <c r="D192" i="1" s="1"/>
  <c r="AK191" i="1" a="1"/>
  <c r="AK191" i="1" s="1"/>
  <c r="AJ191" i="1" a="1"/>
  <c r="AJ191" i="1" s="1"/>
  <c r="S191" i="1" s="1" a="1"/>
  <c r="S191" i="1" s="1"/>
  <c r="AI191" i="1" a="1"/>
  <c r="AI191" i="1" s="1"/>
  <c r="R191" i="1" s="1" a="1"/>
  <c r="AH191" i="1" a="1"/>
  <c r="AH191" i="1" s="1"/>
  <c r="AG191" i="1" a="1"/>
  <c r="AG191" i="1" s="1"/>
  <c r="P191" i="1" s="1" a="1"/>
  <c r="P191" i="1" s="1"/>
  <c r="AF191" i="1" a="1"/>
  <c r="AF191" i="1" s="1"/>
  <c r="O191" i="1" s="1" a="1"/>
  <c r="O191" i="1" s="1"/>
  <c r="AE191" i="1" a="1"/>
  <c r="AE191" i="1" s="1"/>
  <c r="N191" i="1" s="1" a="1"/>
  <c r="N191" i="1" s="1"/>
  <c r="AD191" i="1" a="1"/>
  <c r="AD191" i="1" s="1"/>
  <c r="AC191" i="1" a="1"/>
  <c r="AC191" i="1" s="1"/>
  <c r="AB191" i="1" a="1"/>
  <c r="AB191" i="1"/>
  <c r="K191" i="1" s="1" a="1"/>
  <c r="K191" i="1" s="1"/>
  <c r="AA191" i="1" a="1"/>
  <c r="AA191" i="1" s="1"/>
  <c r="J191" i="1" s="1" a="1"/>
  <c r="Z191" i="1" a="1"/>
  <c r="Z191" i="1" s="1"/>
  <c r="X191" i="1" a="1"/>
  <c r="X191" i="1"/>
  <c r="W191" i="1" a="1"/>
  <c r="W191" i="1"/>
  <c r="T191" i="1" a="1"/>
  <c r="T191" i="1" s="1"/>
  <c r="R191" i="1"/>
  <c r="Q191" i="1" a="1"/>
  <c r="Q191" i="1"/>
  <c r="M191" i="1" a="1"/>
  <c r="M191" i="1"/>
  <c r="L191" i="1" a="1"/>
  <c r="L191" i="1" s="1"/>
  <c r="J191" i="1"/>
  <c r="AK190" i="1" a="1"/>
  <c r="AK190" i="1" s="1"/>
  <c r="AJ190" i="1" a="1"/>
  <c r="AJ190" i="1" s="1"/>
  <c r="AI190" i="1" a="1"/>
  <c r="AI190" i="1"/>
  <c r="R190" i="1" s="1" a="1"/>
  <c r="R190" i="1" s="1"/>
  <c r="AH190" i="1" a="1"/>
  <c r="AH190" i="1" s="1"/>
  <c r="Q190" i="1" s="1" a="1"/>
  <c r="Q190" i="1" s="1"/>
  <c r="AG190" i="1" a="1"/>
  <c r="AG190" i="1" s="1"/>
  <c r="AF190" i="1" a="1"/>
  <c r="AF190" i="1" s="1"/>
  <c r="AE190" i="1" a="1"/>
  <c r="AE190" i="1" s="1"/>
  <c r="N190" i="1" s="1" a="1"/>
  <c r="N190" i="1" s="1"/>
  <c r="AD190" i="1" a="1"/>
  <c r="AD190" i="1"/>
  <c r="M190" i="1" s="1" a="1"/>
  <c r="M190" i="1" s="1"/>
  <c r="AC190" i="1" a="1"/>
  <c r="AC190" i="1" s="1"/>
  <c r="L190" i="1" s="1" a="1"/>
  <c r="L190" i="1" s="1"/>
  <c r="AB190" i="1" a="1"/>
  <c r="AB190" i="1" s="1"/>
  <c r="K190" i="1" s="1" a="1"/>
  <c r="K190" i="1" s="1"/>
  <c r="AA190" i="1" a="1"/>
  <c r="AA190" i="1" s="1"/>
  <c r="J190" i="1" s="1" a="1"/>
  <c r="Z190" i="1" a="1"/>
  <c r="Z190" i="1" s="1"/>
  <c r="X190" i="1" a="1"/>
  <c r="X190" i="1"/>
  <c r="W190" i="1" a="1"/>
  <c r="W190" i="1"/>
  <c r="T190" i="1" a="1"/>
  <c r="T190" i="1" s="1"/>
  <c r="S190" i="1" a="1"/>
  <c r="S190" i="1" s="1"/>
  <c r="P190" i="1" a="1"/>
  <c r="P190" i="1"/>
  <c r="O190" i="1" a="1"/>
  <c r="O190" i="1" s="1"/>
  <c r="J190" i="1"/>
  <c r="AK189" i="1" a="1"/>
  <c r="AK189" i="1" s="1"/>
  <c r="T189" i="1" s="1" a="1"/>
  <c r="T189" i="1" s="1"/>
  <c r="AJ189" i="1" a="1"/>
  <c r="AJ189" i="1" s="1"/>
  <c r="AI189" i="1" a="1"/>
  <c r="AI189" i="1" s="1"/>
  <c r="AH189" i="1" a="1"/>
  <c r="AH189" i="1"/>
  <c r="Q189" i="1" s="1" a="1"/>
  <c r="Q189" i="1" s="1"/>
  <c r="AG189" i="1" a="1"/>
  <c r="AG189" i="1" s="1"/>
  <c r="P189" i="1" s="1" a="1"/>
  <c r="P189" i="1" s="1"/>
  <c r="AF189" i="1" a="1"/>
  <c r="AF189" i="1" s="1"/>
  <c r="O189" i="1" s="1" a="1"/>
  <c r="AE189" i="1" a="1"/>
  <c r="AE189" i="1" s="1"/>
  <c r="AD189" i="1" a="1"/>
  <c r="AD189" i="1" s="1"/>
  <c r="M189" i="1" s="1" a="1"/>
  <c r="M189" i="1" s="1"/>
  <c r="AC189" i="1" a="1"/>
  <c r="AC189" i="1"/>
  <c r="L189" i="1" s="1" a="1"/>
  <c r="L189" i="1" s="1"/>
  <c r="AB189" i="1" a="1"/>
  <c r="AB189" i="1" s="1"/>
  <c r="K189" i="1" s="1" a="1"/>
  <c r="K189" i="1" s="1"/>
  <c r="AA189" i="1" a="1"/>
  <c r="AA189" i="1" s="1"/>
  <c r="J189" i="1" s="1" a="1"/>
  <c r="J189" i="1" s="1"/>
  <c r="Z189" i="1" a="1"/>
  <c r="Z189" i="1" s="1"/>
  <c r="X189" i="1" a="1"/>
  <c r="X189" i="1" s="1"/>
  <c r="W189" i="1" a="1"/>
  <c r="W189" i="1"/>
  <c r="S189" i="1" a="1"/>
  <c r="S189" i="1"/>
  <c r="R189" i="1" a="1"/>
  <c r="R189" i="1" s="1"/>
  <c r="O189" i="1"/>
  <c r="N189" i="1" a="1"/>
  <c r="N189" i="1" s="1"/>
  <c r="AK188" i="1" a="1"/>
  <c r="AK188" i="1"/>
  <c r="T188" i="1" s="1" a="1"/>
  <c r="T188" i="1" s="1"/>
  <c r="AJ188" i="1" a="1"/>
  <c r="AJ188" i="1" s="1"/>
  <c r="S188" i="1" s="1" a="1"/>
  <c r="S188" i="1" s="1"/>
  <c r="AI188" i="1" a="1"/>
  <c r="AI188" i="1" s="1"/>
  <c r="AH188" i="1" a="1"/>
  <c r="AH188" i="1" s="1"/>
  <c r="AG188" i="1" a="1"/>
  <c r="AG188" i="1"/>
  <c r="P188" i="1" s="1" a="1"/>
  <c r="AF188" i="1" a="1"/>
  <c r="AF188" i="1" s="1"/>
  <c r="O188" i="1" s="1" a="1"/>
  <c r="O188" i="1" s="1"/>
  <c r="AE188" i="1" a="1"/>
  <c r="AE188" i="1" s="1"/>
  <c r="N188" i="1" s="1" a="1"/>
  <c r="N188" i="1" s="1"/>
  <c r="AD188" i="1" a="1"/>
  <c r="AD188" i="1" s="1"/>
  <c r="M188" i="1" s="1" a="1"/>
  <c r="M188" i="1" s="1"/>
  <c r="AC188" i="1" a="1"/>
  <c r="AC188" i="1" s="1"/>
  <c r="L188" i="1" s="1" a="1"/>
  <c r="AB188" i="1" a="1"/>
  <c r="AB188" i="1"/>
  <c r="K188" i="1" s="1" a="1"/>
  <c r="AA188" i="1" a="1"/>
  <c r="AA188" i="1" s="1"/>
  <c r="J188" i="1" s="1" a="1"/>
  <c r="J188" i="1" s="1"/>
  <c r="Z188" i="1" a="1"/>
  <c r="Z188" i="1" s="1"/>
  <c r="X188" i="1" a="1"/>
  <c r="X188" i="1" s="1"/>
  <c r="W188" i="1" a="1"/>
  <c r="W188" i="1" s="1"/>
  <c r="R188" i="1" a="1"/>
  <c r="R188" i="1" s="1"/>
  <c r="Q188" i="1" a="1"/>
  <c r="Q188" i="1" s="1"/>
  <c r="P188" i="1"/>
  <c r="L188" i="1"/>
  <c r="K188" i="1"/>
  <c r="AK187" i="1" a="1"/>
  <c r="AK187" i="1" s="1"/>
  <c r="AJ187" i="1" a="1"/>
  <c r="AJ187" i="1"/>
  <c r="S187" i="1" s="1" a="1"/>
  <c r="S187" i="1" s="1"/>
  <c r="AI187" i="1" a="1"/>
  <c r="AI187" i="1"/>
  <c r="R187" i="1" s="1" a="1"/>
  <c r="R187" i="1" s="1"/>
  <c r="AH187" i="1" a="1"/>
  <c r="AH187" i="1" s="1"/>
  <c r="AG187" i="1" a="1"/>
  <c r="AG187" i="1" s="1"/>
  <c r="AF187" i="1" a="1"/>
  <c r="AF187" i="1" s="1"/>
  <c r="O187" i="1" s="1" a="1"/>
  <c r="O187" i="1" s="1"/>
  <c r="AE187" i="1" a="1"/>
  <c r="AE187" i="1"/>
  <c r="N187" i="1" s="1" a="1"/>
  <c r="N187" i="1" s="1"/>
  <c r="AD187" i="1" a="1"/>
  <c r="AD187" i="1" s="1"/>
  <c r="M187" i="1" s="1" a="1"/>
  <c r="M187" i="1" s="1"/>
  <c r="AC187" i="1" a="1"/>
  <c r="AC187" i="1" s="1"/>
  <c r="AB187" i="1" a="1"/>
  <c r="AB187" i="1" s="1"/>
  <c r="K187" i="1" s="1" a="1"/>
  <c r="K187" i="1" s="1"/>
  <c r="AA187" i="1" a="1"/>
  <c r="AA187" i="1" s="1"/>
  <c r="Z187" i="1" a="1"/>
  <c r="Z187" i="1" s="1"/>
  <c r="X187" i="1" a="1"/>
  <c r="X187" i="1"/>
  <c r="W187" i="1" a="1"/>
  <c r="W187" i="1" s="1"/>
  <c r="T187" i="1" a="1"/>
  <c r="T187" i="1" s="1"/>
  <c r="Q187" i="1" a="1"/>
  <c r="Q187" i="1"/>
  <c r="P187" i="1" a="1"/>
  <c r="P187" i="1" s="1"/>
  <c r="L187" i="1" a="1"/>
  <c r="L187" i="1" s="1"/>
  <c r="I187" i="1" a="1"/>
  <c r="I187" i="1" s="1"/>
  <c r="AK186" i="1" a="1"/>
  <c r="AK186" i="1" s="1"/>
  <c r="T186" i="1" s="1" a="1"/>
  <c r="T186" i="1" s="1"/>
  <c r="AJ186" i="1" a="1"/>
  <c r="AJ186" i="1" s="1"/>
  <c r="AI186" i="1" a="1"/>
  <c r="AI186" i="1" s="1"/>
  <c r="R186" i="1" s="1" a="1"/>
  <c r="R186" i="1" s="1"/>
  <c r="AH186" i="1" a="1"/>
  <c r="AH186" i="1" s="1"/>
  <c r="Q186" i="1" s="1" a="1"/>
  <c r="Q186" i="1" s="1"/>
  <c r="AG186" i="1" a="1"/>
  <c r="AG186" i="1" s="1"/>
  <c r="AF186" i="1" a="1"/>
  <c r="AF186" i="1" s="1"/>
  <c r="AE186" i="1" a="1"/>
  <c r="AE186" i="1"/>
  <c r="N186" i="1" s="1" a="1"/>
  <c r="AD186" i="1" a="1"/>
  <c r="AD186" i="1" s="1"/>
  <c r="M186" i="1" s="1" a="1"/>
  <c r="M186" i="1" s="1"/>
  <c r="AC186" i="1" a="1"/>
  <c r="AC186" i="1" s="1"/>
  <c r="AB186" i="1" a="1"/>
  <c r="AB186" i="1" s="1"/>
  <c r="AA186" i="1" a="1"/>
  <c r="AA186" i="1"/>
  <c r="J186" i="1" s="1" a="1"/>
  <c r="Z186" i="1" a="1"/>
  <c r="Z186" i="1"/>
  <c r="I186" i="1" s="1" a="1"/>
  <c r="I186" i="1" s="1"/>
  <c r="X186" i="1" a="1"/>
  <c r="X186" i="1"/>
  <c r="W186" i="1" a="1"/>
  <c r="W186" i="1"/>
  <c r="S186" i="1" a="1"/>
  <c r="S186" i="1" s="1"/>
  <c r="P186" i="1" a="1"/>
  <c r="P186" i="1" s="1"/>
  <c r="O186" i="1" a="1"/>
  <c r="O186" i="1"/>
  <c r="N186" i="1"/>
  <c r="L186" i="1" a="1"/>
  <c r="L186" i="1" s="1"/>
  <c r="K186" i="1" a="1"/>
  <c r="K186" i="1" s="1"/>
  <c r="J186" i="1"/>
  <c r="AK185" i="1" a="1"/>
  <c r="AK185" i="1" s="1"/>
  <c r="T185" i="1" s="1" a="1"/>
  <c r="AJ185" i="1" a="1"/>
  <c r="AJ185" i="1" s="1"/>
  <c r="AI185" i="1" a="1"/>
  <c r="AI185" i="1" s="1"/>
  <c r="AH185" i="1" a="1"/>
  <c r="AH185" i="1"/>
  <c r="Q185" i="1" s="1" a="1"/>
  <c r="Q185" i="1" s="1"/>
  <c r="AG185" i="1" a="1"/>
  <c r="AG185" i="1"/>
  <c r="P185" i="1" s="1" a="1"/>
  <c r="P185" i="1" s="1"/>
  <c r="AF185" i="1" a="1"/>
  <c r="AF185" i="1" s="1"/>
  <c r="O185" i="1" s="1" a="1"/>
  <c r="AE185" i="1" a="1"/>
  <c r="AE185" i="1" s="1"/>
  <c r="AD185" i="1" a="1"/>
  <c r="AD185" i="1" s="1"/>
  <c r="M185" i="1" s="1" a="1"/>
  <c r="M185" i="1" s="1"/>
  <c r="AC185" i="1" a="1"/>
  <c r="AC185" i="1"/>
  <c r="L185" i="1" s="1" a="1"/>
  <c r="AB185" i="1" a="1"/>
  <c r="AB185" i="1" s="1"/>
  <c r="K185" i="1" s="1" a="1"/>
  <c r="K185" i="1" s="1"/>
  <c r="AA185" i="1" a="1"/>
  <c r="AA185" i="1" s="1"/>
  <c r="J185" i="1" s="1" a="1"/>
  <c r="J185" i="1" s="1"/>
  <c r="Z185" i="1" a="1"/>
  <c r="Z185" i="1" s="1"/>
  <c r="X185" i="1" a="1"/>
  <c r="X185" i="1" s="1"/>
  <c r="W185" i="1" a="1"/>
  <c r="W185" i="1"/>
  <c r="T185" i="1"/>
  <c r="S185" i="1" a="1"/>
  <c r="S185" i="1" s="1"/>
  <c r="R185" i="1" a="1"/>
  <c r="R185" i="1" s="1"/>
  <c r="O185" i="1"/>
  <c r="N185" i="1" a="1"/>
  <c r="N185" i="1" s="1"/>
  <c r="L185" i="1"/>
  <c r="AK184" i="1" a="1"/>
  <c r="AK184" i="1"/>
  <c r="T184" i="1" s="1" a="1"/>
  <c r="AJ184" i="1" a="1"/>
  <c r="AJ184" i="1" s="1"/>
  <c r="S184" i="1" s="1" a="1"/>
  <c r="S184" i="1" s="1"/>
  <c r="AI184" i="1" a="1"/>
  <c r="AI184" i="1" s="1"/>
  <c r="AH184" i="1" a="1"/>
  <c r="AH184" i="1" s="1"/>
  <c r="Q184" i="1" s="1" a="1"/>
  <c r="Q184" i="1" s="1"/>
  <c r="AG184" i="1" a="1"/>
  <c r="AG184" i="1" s="1"/>
  <c r="P184" i="1" s="1" a="1"/>
  <c r="P184" i="1" s="1"/>
  <c r="AF184" i="1" a="1"/>
  <c r="AF184" i="1"/>
  <c r="O184" i="1" s="1" a="1"/>
  <c r="AE184" i="1" a="1"/>
  <c r="AE184" i="1" s="1"/>
  <c r="AD184" i="1" a="1"/>
  <c r="AD184" i="1" s="1"/>
  <c r="AC184" i="1" a="1"/>
  <c r="AC184" i="1"/>
  <c r="L184" i="1" s="1" a="1"/>
  <c r="L184" i="1" s="1"/>
  <c r="AB184" i="1" a="1"/>
  <c r="AB184" i="1" s="1"/>
  <c r="K184" i="1" s="1" a="1"/>
  <c r="K184" i="1" s="1"/>
  <c r="AA184" i="1" a="1"/>
  <c r="AA184" i="1" s="1"/>
  <c r="J184" i="1" s="1" a="1"/>
  <c r="J184" i="1" s="1"/>
  <c r="Z184" i="1" a="1"/>
  <c r="Z184" i="1" s="1"/>
  <c r="X184" i="1" a="1"/>
  <c r="X184" i="1"/>
  <c r="W184" i="1" a="1"/>
  <c r="W184" i="1"/>
  <c r="T184" i="1"/>
  <c r="R184" i="1" a="1"/>
  <c r="R184" i="1" s="1"/>
  <c r="O184" i="1"/>
  <c r="N184" i="1" a="1"/>
  <c r="N184" i="1" s="1"/>
  <c r="M184" i="1" a="1"/>
  <c r="M184" i="1" s="1"/>
  <c r="I184" i="1" a="1"/>
  <c r="I184" i="1" s="1"/>
  <c r="AK183" i="1" a="1"/>
  <c r="AK183" i="1" s="1"/>
  <c r="T183" i="1" s="1" a="1"/>
  <c r="T183" i="1" s="1"/>
  <c r="AJ183" i="1" a="1"/>
  <c r="AJ183" i="1" s="1"/>
  <c r="S183" i="1" s="1" a="1"/>
  <c r="S183" i="1" s="1"/>
  <c r="AI183" i="1" a="1"/>
  <c r="AI183" i="1"/>
  <c r="R183" i="1" s="1" a="1"/>
  <c r="R183" i="1" s="1"/>
  <c r="AH183" i="1" a="1"/>
  <c r="AH183" i="1" s="1"/>
  <c r="Q183" i="1" s="1" a="1"/>
  <c r="Q183" i="1" s="1"/>
  <c r="AG183" i="1" a="1"/>
  <c r="AG183" i="1" s="1"/>
  <c r="AF183" i="1" a="1"/>
  <c r="AF183" i="1"/>
  <c r="O183" i="1" s="1" a="1"/>
  <c r="O183" i="1" s="1"/>
  <c r="AE183" i="1" a="1"/>
  <c r="AE183" i="1" s="1"/>
  <c r="N183" i="1" s="1" a="1"/>
  <c r="N183" i="1" s="1"/>
  <c r="AD183" i="1" a="1"/>
  <c r="AD183" i="1" s="1"/>
  <c r="AC183" i="1" a="1"/>
  <c r="AC183" i="1" s="1"/>
  <c r="L183" i="1" s="1" a="1"/>
  <c r="L183" i="1" s="1"/>
  <c r="AB183" i="1" a="1"/>
  <c r="AB183" i="1" s="1"/>
  <c r="K183" i="1" s="1" a="1"/>
  <c r="AA183" i="1" a="1"/>
  <c r="AA183" i="1"/>
  <c r="J183" i="1" s="1" a="1"/>
  <c r="Z183" i="1" a="1"/>
  <c r="Z183" i="1" s="1"/>
  <c r="X183" i="1" a="1"/>
  <c r="X183" i="1"/>
  <c r="W183" i="1" a="1"/>
  <c r="W183" i="1"/>
  <c r="P183" i="1" a="1"/>
  <c r="P183" i="1" s="1"/>
  <c r="M183" i="1" a="1"/>
  <c r="M183" i="1" s="1"/>
  <c r="K183" i="1"/>
  <c r="J183" i="1"/>
  <c r="I183" i="1" a="1"/>
  <c r="I183" i="1"/>
  <c r="AK182" i="1" a="1"/>
  <c r="AK182" i="1" s="1"/>
  <c r="AJ182" i="1" a="1"/>
  <c r="AJ182" i="1" s="1"/>
  <c r="AI182" i="1" a="1"/>
  <c r="AI182" i="1"/>
  <c r="R182" i="1" s="1" a="1"/>
  <c r="R182" i="1" s="1"/>
  <c r="AH182" i="1" a="1"/>
  <c r="AH182" i="1" s="1"/>
  <c r="Q182" i="1" s="1" a="1"/>
  <c r="Q182" i="1" s="1"/>
  <c r="AG182" i="1" a="1"/>
  <c r="AG182" i="1" s="1"/>
  <c r="P182" i="1" s="1" a="1"/>
  <c r="P182" i="1" s="1"/>
  <c r="AF182" i="1" a="1"/>
  <c r="AF182" i="1" s="1"/>
  <c r="AE182" i="1" a="1"/>
  <c r="AE182" i="1"/>
  <c r="AD182" i="1" a="1"/>
  <c r="AD182" i="1" s="1"/>
  <c r="M182" i="1" s="1" a="1"/>
  <c r="M182" i="1" s="1"/>
  <c r="AC182" i="1" a="1"/>
  <c r="AC182" i="1"/>
  <c r="L182" i="1" s="1" a="1"/>
  <c r="L182" i="1" s="1"/>
  <c r="AB182" i="1" a="1"/>
  <c r="AB182" i="1" s="1"/>
  <c r="AA182" i="1" a="1"/>
  <c r="AA182" i="1"/>
  <c r="Z182" i="1" a="1"/>
  <c r="Z182" i="1" s="1"/>
  <c r="X182" i="1" a="1"/>
  <c r="X182" i="1" s="1"/>
  <c r="W182" i="1" a="1"/>
  <c r="W182" i="1"/>
  <c r="T182" i="1" a="1"/>
  <c r="T182" i="1"/>
  <c r="S182" i="1" a="1"/>
  <c r="S182" i="1" s="1"/>
  <c r="O182" i="1" a="1"/>
  <c r="O182" i="1" s="1"/>
  <c r="N182" i="1" a="1"/>
  <c r="N182" i="1" s="1"/>
  <c r="K182" i="1" a="1"/>
  <c r="K182" i="1" s="1"/>
  <c r="J182" i="1" a="1"/>
  <c r="J182" i="1" s="1"/>
  <c r="AK181" i="1" a="1"/>
  <c r="AK181" i="1" s="1"/>
  <c r="T181" i="1" s="1" a="1"/>
  <c r="T181" i="1" s="1"/>
  <c r="AJ181" i="1" a="1"/>
  <c r="AJ181" i="1"/>
  <c r="S181" i="1" s="1" a="1"/>
  <c r="AI181" i="1" a="1"/>
  <c r="AI181" i="1" s="1"/>
  <c r="R181" i="1" s="1" a="1"/>
  <c r="R181" i="1" s="1"/>
  <c r="AH181" i="1" a="1"/>
  <c r="AH181" i="1"/>
  <c r="AG181" i="1" a="1"/>
  <c r="AG181" i="1" s="1"/>
  <c r="P181" i="1" s="1" a="1"/>
  <c r="P181" i="1" s="1"/>
  <c r="AF181" i="1" a="1"/>
  <c r="AF181" i="1"/>
  <c r="O181" i="1" s="1" a="1"/>
  <c r="O181" i="1" s="1"/>
  <c r="AE181" i="1" a="1"/>
  <c r="AE181" i="1" s="1"/>
  <c r="N181" i="1" s="1" a="1"/>
  <c r="N181" i="1" s="1"/>
  <c r="AD181" i="1" a="1"/>
  <c r="AD181" i="1"/>
  <c r="AC181" i="1" a="1"/>
  <c r="AC181" i="1"/>
  <c r="L181" i="1" s="1" a="1"/>
  <c r="L181" i="1" s="1"/>
  <c r="AB181" i="1" a="1"/>
  <c r="AB181" i="1"/>
  <c r="K181" i="1" s="1" a="1"/>
  <c r="AA181" i="1" a="1"/>
  <c r="AA181" i="1" s="1"/>
  <c r="Z181" i="1" a="1"/>
  <c r="Z181" i="1"/>
  <c r="X181" i="1" a="1"/>
  <c r="X181" i="1" s="1"/>
  <c r="W181" i="1" a="1"/>
  <c r="W181" i="1" s="1"/>
  <c r="S181" i="1"/>
  <c r="Q181" i="1" a="1"/>
  <c r="Q181" i="1" s="1"/>
  <c r="M181" i="1" a="1"/>
  <c r="M181" i="1" s="1"/>
  <c r="K181" i="1"/>
  <c r="J181" i="1" a="1"/>
  <c r="J181" i="1" s="1"/>
  <c r="I181" i="1" a="1"/>
  <c r="I181" i="1" s="1"/>
  <c r="AK180" i="1" a="1"/>
  <c r="AK180" i="1"/>
  <c r="AJ180" i="1" a="1"/>
  <c r="AJ180" i="1" s="1"/>
  <c r="S180" i="1" s="1" a="1"/>
  <c r="S180" i="1" s="1"/>
  <c r="AI180" i="1" a="1"/>
  <c r="AI180" i="1"/>
  <c r="R180" i="1" s="1" a="1"/>
  <c r="R180" i="1" s="1"/>
  <c r="AH180" i="1" a="1"/>
  <c r="AH180" i="1" s="1"/>
  <c r="Q180" i="1" s="1" a="1"/>
  <c r="Q180" i="1" s="1"/>
  <c r="AG180" i="1" a="1"/>
  <c r="AG180" i="1"/>
  <c r="AF180" i="1" a="1"/>
  <c r="AF180" i="1" s="1"/>
  <c r="O180" i="1" s="1" a="1"/>
  <c r="O180" i="1" s="1"/>
  <c r="AE180" i="1" a="1"/>
  <c r="AE180" i="1"/>
  <c r="N180" i="1" s="1" a="1"/>
  <c r="AD180" i="1" a="1"/>
  <c r="AD180" i="1" s="1"/>
  <c r="M180" i="1" s="1" a="1"/>
  <c r="M180" i="1" s="1"/>
  <c r="AC180" i="1" a="1"/>
  <c r="AC180" i="1"/>
  <c r="AB180" i="1" a="1"/>
  <c r="AB180" i="1"/>
  <c r="K180" i="1" s="1" a="1"/>
  <c r="K180" i="1" s="1"/>
  <c r="AA180" i="1" a="1"/>
  <c r="AA180" i="1"/>
  <c r="J180" i="1" s="1" a="1"/>
  <c r="Z180" i="1" a="1"/>
  <c r="Z180" i="1" s="1"/>
  <c r="X180" i="1" a="1"/>
  <c r="X180" i="1"/>
  <c r="W180" i="1" a="1"/>
  <c r="W180" i="1" s="1"/>
  <c r="T180" i="1" a="1"/>
  <c r="T180" i="1" s="1"/>
  <c r="P180" i="1" a="1"/>
  <c r="P180" i="1" s="1"/>
  <c r="N180" i="1"/>
  <c r="L180" i="1" a="1"/>
  <c r="L180" i="1" s="1"/>
  <c r="J180" i="1"/>
  <c r="AK179" i="1" a="1"/>
  <c r="AK179" i="1" s="1"/>
  <c r="T179" i="1" s="1" a="1"/>
  <c r="T179" i="1" s="1"/>
  <c r="AJ179" i="1" a="1"/>
  <c r="AJ179" i="1"/>
  <c r="AI179" i="1" a="1"/>
  <c r="AI179" i="1"/>
  <c r="R179" i="1" s="1" a="1"/>
  <c r="R179" i="1" s="1"/>
  <c r="AH179" i="1" a="1"/>
  <c r="AH179" i="1"/>
  <c r="Q179" i="1" s="1" a="1"/>
  <c r="Q179" i="1" s="1"/>
  <c r="AG179" i="1" a="1"/>
  <c r="AG179" i="1" s="1"/>
  <c r="AF179" i="1" a="1"/>
  <c r="AF179" i="1"/>
  <c r="AE179" i="1" a="1"/>
  <c r="AE179" i="1"/>
  <c r="N179" i="1" s="1" a="1"/>
  <c r="N179" i="1" s="1"/>
  <c r="AD179" i="1" a="1"/>
  <c r="AD179" i="1"/>
  <c r="M179" i="1" s="1" a="1"/>
  <c r="M179" i="1" s="1"/>
  <c r="AC179" i="1" a="1"/>
  <c r="AC179" i="1" s="1"/>
  <c r="L179" i="1" s="1" a="1"/>
  <c r="L179" i="1" s="1"/>
  <c r="AB179" i="1" a="1"/>
  <c r="AB179" i="1"/>
  <c r="AA179" i="1" a="1"/>
  <c r="AA179" i="1" s="1"/>
  <c r="J179" i="1" s="1" a="1"/>
  <c r="J179" i="1" s="1"/>
  <c r="Z179" i="1" a="1"/>
  <c r="Z179" i="1"/>
  <c r="Y179" i="1" s="1"/>
  <c r="X179" i="1" a="1"/>
  <c r="X179" i="1"/>
  <c r="W179" i="1" a="1"/>
  <c r="W179" i="1"/>
  <c r="S179" i="1" a="1"/>
  <c r="S179" i="1" s="1"/>
  <c r="P179" i="1" a="1"/>
  <c r="P179" i="1" s="1"/>
  <c r="O179" i="1" a="1"/>
  <c r="O179" i="1" s="1"/>
  <c r="K179" i="1" a="1"/>
  <c r="K179" i="1" s="1"/>
  <c r="AK178" i="1" a="1"/>
  <c r="AK178" i="1"/>
  <c r="T178" i="1" s="1" a="1"/>
  <c r="T178" i="1" s="1"/>
  <c r="AJ178" i="1" a="1"/>
  <c r="AJ178" i="1" s="1"/>
  <c r="S178" i="1" s="1" a="1"/>
  <c r="S178" i="1" s="1"/>
  <c r="AI178" i="1" a="1"/>
  <c r="AI178" i="1"/>
  <c r="AH178" i="1" a="1"/>
  <c r="AH178" i="1" s="1"/>
  <c r="Q178" i="1" s="1" a="1"/>
  <c r="Q178" i="1" s="1"/>
  <c r="AG178" i="1" a="1"/>
  <c r="AG178" i="1"/>
  <c r="P178" i="1" s="1" a="1"/>
  <c r="AF178" i="1" a="1"/>
  <c r="AF178" i="1" s="1"/>
  <c r="O178" i="1" s="1" a="1"/>
  <c r="O178" i="1" s="1"/>
  <c r="AE178" i="1" a="1"/>
  <c r="AE178" i="1"/>
  <c r="AD178" i="1" a="1"/>
  <c r="AD178" i="1"/>
  <c r="M178" i="1" s="1" a="1"/>
  <c r="M178" i="1" s="1"/>
  <c r="AC178" i="1" a="1"/>
  <c r="AC178" i="1"/>
  <c r="L178" i="1" s="1" a="1"/>
  <c r="AB178" i="1" a="1"/>
  <c r="AB178" i="1" s="1"/>
  <c r="K178" i="1" s="1" a="1"/>
  <c r="K178" i="1" s="1"/>
  <c r="AA178" i="1" a="1"/>
  <c r="AA178" i="1"/>
  <c r="Z178" i="1" a="1"/>
  <c r="Z178" i="1" s="1"/>
  <c r="X178" i="1" a="1"/>
  <c r="X178" i="1" s="1"/>
  <c r="W178" i="1" a="1"/>
  <c r="W178" i="1"/>
  <c r="R178" i="1" a="1"/>
  <c r="R178" i="1" s="1"/>
  <c r="P178" i="1"/>
  <c r="N178" i="1" a="1"/>
  <c r="N178" i="1" s="1"/>
  <c r="L178" i="1"/>
  <c r="J178" i="1" a="1"/>
  <c r="J178" i="1" s="1"/>
  <c r="AK177" i="1" a="1"/>
  <c r="AK177" i="1"/>
  <c r="T177" i="1" s="1" a="1"/>
  <c r="T177" i="1" s="1"/>
  <c r="AJ177" i="1" a="1"/>
  <c r="AJ177" i="1"/>
  <c r="S177" i="1" s="1" a="1"/>
  <c r="AI177" i="1" a="1"/>
  <c r="AI177" i="1" s="1"/>
  <c r="AH177" i="1" a="1"/>
  <c r="AH177" i="1"/>
  <c r="AG177" i="1" a="1"/>
  <c r="AG177" i="1"/>
  <c r="P177" i="1" s="1" a="1"/>
  <c r="P177" i="1" s="1"/>
  <c r="AF177" i="1" a="1"/>
  <c r="AF177" i="1"/>
  <c r="O177" i="1" s="1" a="1"/>
  <c r="O177" i="1" s="1"/>
  <c r="AE177" i="1" a="1"/>
  <c r="AE177" i="1" s="1"/>
  <c r="AD177" i="1" a="1"/>
  <c r="AD177" i="1"/>
  <c r="AC177" i="1" a="1"/>
  <c r="AC177" i="1"/>
  <c r="L177" i="1" s="1" a="1"/>
  <c r="L177" i="1" s="1"/>
  <c r="AB177" i="1" a="1"/>
  <c r="AB177" i="1"/>
  <c r="K177" i="1" s="1" a="1"/>
  <c r="K177" i="1" s="1"/>
  <c r="AA177" i="1" a="1"/>
  <c r="AA177" i="1" s="1"/>
  <c r="Y177" i="1" s="1"/>
  <c r="Z177" i="1" a="1"/>
  <c r="Z177" i="1"/>
  <c r="X177" i="1" a="1"/>
  <c r="X177" i="1" s="1"/>
  <c r="W177" i="1" a="1"/>
  <c r="W177" i="1" s="1"/>
  <c r="S177" i="1"/>
  <c r="R177" i="1" a="1"/>
  <c r="R177" i="1" s="1"/>
  <c r="Q177" i="1" a="1"/>
  <c r="Q177" i="1" s="1"/>
  <c r="N177" i="1" a="1"/>
  <c r="N177" i="1" s="1"/>
  <c r="M177" i="1" a="1"/>
  <c r="M177" i="1" s="1"/>
  <c r="I177" i="1" a="1"/>
  <c r="I177" i="1" s="1"/>
  <c r="AK176" i="1" a="1"/>
  <c r="AK176" i="1"/>
  <c r="AJ176" i="1" a="1"/>
  <c r="AJ176" i="1"/>
  <c r="S176" i="1" s="1" a="1"/>
  <c r="S176" i="1" s="1"/>
  <c r="AI176" i="1" a="1"/>
  <c r="AI176" i="1"/>
  <c r="R176" i="1" s="1" a="1"/>
  <c r="AH176" i="1" a="1"/>
  <c r="AH176" i="1" s="1"/>
  <c r="Q176" i="1" s="1" a="1"/>
  <c r="Q176" i="1" s="1"/>
  <c r="AG176" i="1" a="1"/>
  <c r="AG176" i="1"/>
  <c r="AF176" i="1" a="1"/>
  <c r="AF176" i="1" s="1"/>
  <c r="O176" i="1" s="1" a="1"/>
  <c r="O176" i="1" s="1"/>
  <c r="AE176" i="1" a="1"/>
  <c r="AE176" i="1"/>
  <c r="N176" i="1" s="1" a="1"/>
  <c r="AD176" i="1" a="1"/>
  <c r="AD176" i="1" s="1"/>
  <c r="AC176" i="1" a="1"/>
  <c r="AC176" i="1"/>
  <c r="AB176" i="1" a="1"/>
  <c r="AB176" i="1" s="1"/>
  <c r="K176" i="1" s="1" a="1"/>
  <c r="K176" i="1" s="1"/>
  <c r="AA176" i="1" a="1"/>
  <c r="AA176" i="1"/>
  <c r="J176" i="1" s="1" a="1"/>
  <c r="Z176" i="1" a="1"/>
  <c r="Z176" i="1" s="1"/>
  <c r="X176" i="1" a="1"/>
  <c r="X176" i="1"/>
  <c r="W176" i="1" a="1"/>
  <c r="W176" i="1" s="1"/>
  <c r="T176" i="1" a="1"/>
  <c r="T176" i="1" s="1"/>
  <c r="R176" i="1"/>
  <c r="P176" i="1" a="1"/>
  <c r="P176" i="1" s="1"/>
  <c r="N176" i="1"/>
  <c r="M176" i="1" a="1"/>
  <c r="M176" i="1" s="1"/>
  <c r="L176" i="1" a="1"/>
  <c r="L176" i="1" s="1"/>
  <c r="J176" i="1"/>
  <c r="I176" i="1" a="1"/>
  <c r="I176" i="1" s="1"/>
  <c r="H176" i="1" s="1"/>
  <c r="AK175" i="1" a="1"/>
  <c r="AK175" i="1" s="1"/>
  <c r="AJ175" i="1" a="1"/>
  <c r="AJ175" i="1"/>
  <c r="AI175" i="1" a="1"/>
  <c r="AI175" i="1"/>
  <c r="R175" i="1" s="1" a="1"/>
  <c r="R175" i="1" s="1"/>
  <c r="AH175" i="1" a="1"/>
  <c r="AH175" i="1"/>
  <c r="Q175" i="1" s="1" a="1"/>
  <c r="Q175" i="1" s="1"/>
  <c r="AG175" i="1" a="1"/>
  <c r="AG175" i="1" s="1"/>
  <c r="P175" i="1" s="1" a="1"/>
  <c r="P175" i="1" s="1"/>
  <c r="AF175" i="1" a="1"/>
  <c r="AF175" i="1"/>
  <c r="AE175" i="1" a="1"/>
  <c r="AE175" i="1" s="1"/>
  <c r="N175" i="1" s="1" a="1"/>
  <c r="N175" i="1" s="1"/>
  <c r="AD175" i="1" a="1"/>
  <c r="AD175" i="1"/>
  <c r="M175" i="1" s="1" a="1"/>
  <c r="M175" i="1" s="1"/>
  <c r="AC175" i="1" a="1"/>
  <c r="AC175" i="1" s="1"/>
  <c r="L175" i="1" s="1" a="1"/>
  <c r="L175" i="1" s="1"/>
  <c r="AB175" i="1" a="1"/>
  <c r="AB175" i="1"/>
  <c r="AA175" i="1" a="1"/>
  <c r="AA175" i="1" s="1"/>
  <c r="J175" i="1" s="1" a="1"/>
  <c r="J175" i="1" s="1"/>
  <c r="Z175" i="1" a="1"/>
  <c r="Z175" i="1"/>
  <c r="X175" i="1" a="1"/>
  <c r="X175" i="1"/>
  <c r="W175" i="1" a="1"/>
  <c r="W175" i="1"/>
  <c r="T175" i="1" a="1"/>
  <c r="T175" i="1" s="1"/>
  <c r="S175" i="1" a="1"/>
  <c r="S175" i="1" s="1"/>
  <c r="O175" i="1" a="1"/>
  <c r="O175" i="1" s="1"/>
  <c r="K175" i="1" a="1"/>
  <c r="K175" i="1" s="1"/>
  <c r="X174" i="1" a="1"/>
  <c r="X174" i="1"/>
  <c r="W174" i="1" a="1"/>
  <c r="W174" i="1" s="1"/>
  <c r="AJ173" i="1"/>
  <c r="AC173" i="1"/>
  <c r="AB173" i="1"/>
  <c r="AA173" i="1"/>
  <c r="X173" i="1" a="1"/>
  <c r="X173" i="1"/>
  <c r="W173" i="1" a="1"/>
  <c r="W173" i="1"/>
  <c r="X172" i="1" a="1"/>
  <c r="X172" i="1"/>
  <c r="W172" i="1" a="1"/>
  <c r="W172" i="1" s="1"/>
  <c r="X171" i="1" a="1"/>
  <c r="X171" i="1" s="1"/>
  <c r="W171" i="1" a="1"/>
  <c r="W171" i="1"/>
  <c r="AE170" i="1"/>
  <c r="AE172" i="1" s="1"/>
  <c r="AA170" i="1"/>
  <c r="AA172" i="1" s="1"/>
  <c r="X170" i="1" a="1"/>
  <c r="X170" i="1" s="1"/>
  <c r="W170" i="1" a="1"/>
  <c r="W170" i="1" s="1"/>
  <c r="J170" i="1"/>
  <c r="J172" i="1" s="1"/>
  <c r="AK169" i="1" a="1"/>
  <c r="AK169" i="1" s="1"/>
  <c r="T169" i="1" s="1" a="1"/>
  <c r="T169" i="1" s="1"/>
  <c r="AJ169" i="1" a="1"/>
  <c r="AJ169" i="1"/>
  <c r="AI169" i="1" a="1"/>
  <c r="AI169" i="1"/>
  <c r="R169" i="1" s="1" a="1"/>
  <c r="R169" i="1" s="1"/>
  <c r="AH169" i="1" a="1"/>
  <c r="AH169" i="1" s="1"/>
  <c r="Q169" i="1" s="1" a="1"/>
  <c r="Q169" i="1" s="1"/>
  <c r="AG169" i="1" a="1"/>
  <c r="AG169" i="1" s="1"/>
  <c r="AF169" i="1" a="1"/>
  <c r="AF169" i="1"/>
  <c r="AE169" i="1" a="1"/>
  <c r="AE169" i="1" s="1"/>
  <c r="AD169" i="1" a="1"/>
  <c r="AD169" i="1" s="1"/>
  <c r="M169" i="1" s="1" a="1"/>
  <c r="M169" i="1" s="1"/>
  <c r="AC169" i="1" a="1"/>
  <c r="AC169" i="1" s="1"/>
  <c r="AB169" i="1" a="1"/>
  <c r="AB169" i="1"/>
  <c r="AA169" i="1" a="1"/>
  <c r="AA169" i="1" s="1"/>
  <c r="J169" i="1" s="1" a="1"/>
  <c r="J169" i="1" s="1"/>
  <c r="Z169" i="1" a="1"/>
  <c r="Z169" i="1"/>
  <c r="Y169" i="1" s="1"/>
  <c r="X169" i="1" a="1"/>
  <c r="X169" i="1"/>
  <c r="W169" i="1" a="1"/>
  <c r="W169" i="1"/>
  <c r="S169" i="1" a="1"/>
  <c r="S169" i="1" s="1"/>
  <c r="P169" i="1" a="1"/>
  <c r="P169" i="1"/>
  <c r="O169" i="1" a="1"/>
  <c r="O169" i="1" s="1"/>
  <c r="L169" i="1" a="1"/>
  <c r="L169" i="1" s="1"/>
  <c r="K169" i="1" a="1"/>
  <c r="K169" i="1"/>
  <c r="I169" i="1" a="1"/>
  <c r="I169" i="1" s="1"/>
  <c r="AK168" i="1" a="1"/>
  <c r="AK168" i="1" s="1"/>
  <c r="AJ168" i="1" a="1"/>
  <c r="AJ168" i="1" s="1"/>
  <c r="AI168" i="1" a="1"/>
  <c r="AI168" i="1"/>
  <c r="AH168" i="1" a="1"/>
  <c r="AH168" i="1" s="1"/>
  <c r="AG168" i="1" a="1"/>
  <c r="AG168" i="1"/>
  <c r="AG170" i="1" s="1"/>
  <c r="AG172" i="1" s="1"/>
  <c r="AF168" i="1" a="1"/>
  <c r="AF168" i="1" s="1"/>
  <c r="O168" i="1" s="1" a="1"/>
  <c r="O168" i="1" s="1"/>
  <c r="O174" i="1" s="1"/>
  <c r="AE168" i="1" a="1"/>
  <c r="AE168" i="1"/>
  <c r="AE173" i="1" s="1"/>
  <c r="AD168" i="1" a="1"/>
  <c r="AD168" i="1"/>
  <c r="AD174" i="1" s="1"/>
  <c r="AC168" i="1" a="1"/>
  <c r="AC168" i="1" s="1"/>
  <c r="AB168" i="1" a="1"/>
  <c r="AB168" i="1" s="1"/>
  <c r="AA168" i="1" a="1"/>
  <c r="AA168" i="1"/>
  <c r="Z168" i="1" a="1"/>
  <c r="Z168" i="1"/>
  <c r="X168" i="1" a="1"/>
  <c r="X168" i="1" s="1"/>
  <c r="W168" i="1" a="1"/>
  <c r="W168" i="1"/>
  <c r="S168" i="1" a="1"/>
  <c r="S168" i="1" s="1"/>
  <c r="P168" i="1" a="1"/>
  <c r="P168" i="1" s="1"/>
  <c r="N168" i="1" a="1"/>
  <c r="N168" i="1"/>
  <c r="K168" i="1" a="1"/>
  <c r="K168" i="1" s="1"/>
  <c r="J168" i="1" a="1"/>
  <c r="J168" i="1"/>
  <c r="J174" i="1" s="1"/>
  <c r="AK167" i="1" a="1"/>
  <c r="AK167" i="1" s="1"/>
  <c r="AJ167" i="1" a="1"/>
  <c r="AJ167" i="1"/>
  <c r="AI167" i="1" a="1"/>
  <c r="AI167" i="1" s="1"/>
  <c r="AH167" i="1" a="1"/>
  <c r="AH167" i="1"/>
  <c r="AG167" i="1" a="1"/>
  <c r="AG167" i="1"/>
  <c r="AF167" i="1" a="1"/>
  <c r="AF167" i="1" s="1"/>
  <c r="AE167" i="1" a="1"/>
  <c r="AE167" i="1" s="1"/>
  <c r="AD167" i="1" a="1"/>
  <c r="AD167" i="1"/>
  <c r="AC167" i="1" a="1"/>
  <c r="AC167" i="1"/>
  <c r="AB167" i="1" a="1"/>
  <c r="AB167" i="1" s="1"/>
  <c r="AA167" i="1" a="1"/>
  <c r="AA167" i="1" s="1"/>
  <c r="Z167" i="1" a="1"/>
  <c r="Z167" i="1"/>
  <c r="X167" i="1" a="1"/>
  <c r="X167" i="1"/>
  <c r="W167" i="1" a="1"/>
  <c r="W167" i="1" s="1"/>
  <c r="W192" i="1" s="1"/>
  <c r="R167" i="1" a="1"/>
  <c r="R167" i="1" s="1"/>
  <c r="Q167" i="1" a="1"/>
  <c r="Q167" i="1"/>
  <c r="O167" i="1" a="1"/>
  <c r="O167" i="1" s="1"/>
  <c r="M167" i="1" a="1"/>
  <c r="M167" i="1" s="1"/>
  <c r="J167" i="1" a="1"/>
  <c r="J167" i="1" s="1"/>
  <c r="A166" i="1" a="1"/>
  <c r="A166" i="1" s="1"/>
  <c r="C166" i="1" s="1"/>
  <c r="D166" i="1" s="1"/>
  <c r="AK165" i="1" a="1"/>
  <c r="AK165" i="1"/>
  <c r="AJ165" i="1" a="1"/>
  <c r="AJ165" i="1"/>
  <c r="S165" i="1" s="1" a="1"/>
  <c r="S165" i="1" s="1"/>
  <c r="AI165" i="1" a="1"/>
  <c r="AI165" i="1" s="1"/>
  <c r="R165" i="1" s="1" a="1"/>
  <c r="R165" i="1" s="1"/>
  <c r="AH165" i="1" a="1"/>
  <c r="AH165" i="1" s="1"/>
  <c r="AG165" i="1" a="1"/>
  <c r="AG165" i="1"/>
  <c r="AF165" i="1" a="1"/>
  <c r="AF165" i="1"/>
  <c r="O165" i="1" s="1" a="1"/>
  <c r="O165" i="1" s="1"/>
  <c r="AE165" i="1" a="1"/>
  <c r="AE165" i="1"/>
  <c r="N165" i="1" s="1" a="1"/>
  <c r="N165" i="1" s="1"/>
  <c r="AD165" i="1" a="1"/>
  <c r="AD165" i="1" s="1"/>
  <c r="AC165" i="1" a="1"/>
  <c r="AC165" i="1"/>
  <c r="L165" i="1" s="1" a="1"/>
  <c r="L165" i="1" s="1"/>
  <c r="AB165" i="1" a="1"/>
  <c r="AB165" i="1" s="1"/>
  <c r="K165" i="1" s="1" a="1"/>
  <c r="K165" i="1" s="1"/>
  <c r="AA165" i="1" a="1"/>
  <c r="AA165" i="1"/>
  <c r="J165" i="1" s="1" a="1"/>
  <c r="J165" i="1" s="1"/>
  <c r="Z165" i="1" a="1"/>
  <c r="Z165" i="1" s="1"/>
  <c r="X165" i="1" a="1"/>
  <c r="X165" i="1" s="1"/>
  <c r="W165" i="1" a="1"/>
  <c r="W165" i="1" s="1"/>
  <c r="T165" i="1" a="1"/>
  <c r="T165" i="1"/>
  <c r="Q165" i="1" a="1"/>
  <c r="Q165" i="1" s="1"/>
  <c r="P165" i="1" a="1"/>
  <c r="P165" i="1" s="1"/>
  <c r="M165" i="1" a="1"/>
  <c r="M165" i="1"/>
  <c r="AK164" i="1" a="1"/>
  <c r="AK164" i="1" s="1"/>
  <c r="T164" i="1" s="1" a="1"/>
  <c r="T164" i="1" s="1"/>
  <c r="AJ164" i="1" a="1"/>
  <c r="AJ164" i="1"/>
  <c r="AI164" i="1" a="1"/>
  <c r="AI164" i="1" s="1"/>
  <c r="R164" i="1" s="1" a="1"/>
  <c r="R164" i="1" s="1"/>
  <c r="AH164" i="1" a="1"/>
  <c r="AH164" i="1"/>
  <c r="AG164" i="1" a="1"/>
  <c r="AG164" i="1" s="1"/>
  <c r="P164" i="1" s="1" a="1"/>
  <c r="P164" i="1" s="1"/>
  <c r="AF164" i="1" a="1"/>
  <c r="AF164" i="1" s="1"/>
  <c r="O164" i="1" s="1" a="1"/>
  <c r="O164" i="1" s="1"/>
  <c r="AE164" i="1" a="1"/>
  <c r="AE164" i="1"/>
  <c r="N164" i="1" s="1" a="1"/>
  <c r="AD164" i="1" a="1"/>
  <c r="AD164" i="1" s="1"/>
  <c r="AC164" i="1" a="1"/>
  <c r="AC164" i="1" s="1"/>
  <c r="L164" i="1" s="1" a="1"/>
  <c r="L164" i="1" s="1"/>
  <c r="AB164" i="1" a="1"/>
  <c r="AB164" i="1"/>
  <c r="K164" i="1" s="1" a="1"/>
  <c r="K164" i="1" s="1"/>
  <c r="AA164" i="1" a="1"/>
  <c r="AA164" i="1" s="1"/>
  <c r="J164" i="1" s="1" a="1"/>
  <c r="J164" i="1" s="1"/>
  <c r="Z164" i="1" a="1"/>
  <c r="Z164" i="1" s="1"/>
  <c r="I164" i="1" s="1" a="1"/>
  <c r="I164" i="1" s="1"/>
  <c r="X164" i="1" a="1"/>
  <c r="X164" i="1"/>
  <c r="W164" i="1" a="1"/>
  <c r="W164" i="1" s="1"/>
  <c r="S164" i="1" a="1"/>
  <c r="S164" i="1" s="1"/>
  <c r="Q164" i="1" a="1"/>
  <c r="Q164" i="1" s="1"/>
  <c r="N164" i="1"/>
  <c r="M164" i="1" a="1"/>
  <c r="M164" i="1" s="1"/>
  <c r="AK163" i="1" a="1"/>
  <c r="AK163" i="1" s="1"/>
  <c r="AJ163" i="1" a="1"/>
  <c r="AJ163" i="1"/>
  <c r="S163" i="1" s="1" a="1"/>
  <c r="S163" i="1" s="1"/>
  <c r="AI163" i="1" a="1"/>
  <c r="AI163" i="1"/>
  <c r="R163" i="1" s="1" a="1"/>
  <c r="R163" i="1" s="1"/>
  <c r="AH163" i="1" a="1"/>
  <c r="AH163" i="1" s="1"/>
  <c r="Q163" i="1" s="1" a="1"/>
  <c r="Q163" i="1" s="1"/>
  <c r="AG163" i="1" a="1"/>
  <c r="AG163" i="1" s="1"/>
  <c r="AF163" i="1" a="1"/>
  <c r="AF163" i="1"/>
  <c r="O163" i="1" s="1" a="1"/>
  <c r="O163" i="1" s="1"/>
  <c r="AE163" i="1" a="1"/>
  <c r="AE163" i="1" s="1"/>
  <c r="N163" i="1" s="1" a="1"/>
  <c r="N163" i="1" s="1"/>
  <c r="AD163" i="1" a="1"/>
  <c r="AD163" i="1" s="1"/>
  <c r="M163" i="1" s="1" a="1"/>
  <c r="AC163" i="1" a="1"/>
  <c r="AC163" i="1" s="1"/>
  <c r="AB163" i="1" a="1"/>
  <c r="AB163" i="1"/>
  <c r="K163" i="1" s="1" a="1"/>
  <c r="K163" i="1" s="1"/>
  <c r="AA163" i="1" a="1"/>
  <c r="AA163" i="1"/>
  <c r="J163" i="1" s="1" a="1"/>
  <c r="J163" i="1" s="1"/>
  <c r="Z163" i="1" a="1"/>
  <c r="Z163" i="1" s="1"/>
  <c r="X163" i="1" a="1"/>
  <c r="X163" i="1" s="1"/>
  <c r="W163" i="1" a="1"/>
  <c r="W163" i="1"/>
  <c r="T163" i="1" a="1"/>
  <c r="T163" i="1" s="1"/>
  <c r="P163" i="1" a="1"/>
  <c r="P163" i="1" s="1"/>
  <c r="M163" i="1"/>
  <c r="L163" i="1" a="1"/>
  <c r="L163" i="1" s="1"/>
  <c r="AK162" i="1" a="1"/>
  <c r="AK162" i="1" s="1"/>
  <c r="T162" i="1" s="1" a="1"/>
  <c r="AJ162" i="1" a="1"/>
  <c r="AJ162" i="1" s="1"/>
  <c r="S162" i="1" s="1" a="1"/>
  <c r="S162" i="1" s="1"/>
  <c r="AI162" i="1" a="1"/>
  <c r="AI162" i="1"/>
  <c r="R162" i="1" s="1" a="1"/>
  <c r="R162" i="1" s="1"/>
  <c r="AH162" i="1" a="1"/>
  <c r="AH162" i="1"/>
  <c r="Q162" i="1" s="1" a="1"/>
  <c r="Q162" i="1" s="1"/>
  <c r="AG162" i="1" a="1"/>
  <c r="AG162" i="1" s="1"/>
  <c r="P162" i="1" s="1" a="1"/>
  <c r="AF162" i="1" a="1"/>
  <c r="AF162" i="1" s="1"/>
  <c r="AE162" i="1" a="1"/>
  <c r="AE162" i="1"/>
  <c r="N162" i="1" s="1" a="1"/>
  <c r="N162" i="1" s="1"/>
  <c r="AD162" i="1" a="1"/>
  <c r="AD162" i="1"/>
  <c r="M162" i="1" s="1" a="1"/>
  <c r="M162" i="1" s="1"/>
  <c r="AC162" i="1" a="1"/>
  <c r="AC162" i="1" s="1"/>
  <c r="L162" i="1" s="1" a="1"/>
  <c r="AB162" i="1" a="1"/>
  <c r="AB162" i="1" s="1"/>
  <c r="K162" i="1" s="1" a="1"/>
  <c r="K162" i="1" s="1"/>
  <c r="AA162" i="1" a="1"/>
  <c r="AA162" i="1"/>
  <c r="J162" i="1" s="1" a="1"/>
  <c r="J162" i="1" s="1"/>
  <c r="Z162" i="1" a="1"/>
  <c r="Z162" i="1"/>
  <c r="X162" i="1" a="1"/>
  <c r="X162" i="1"/>
  <c r="W162" i="1" a="1"/>
  <c r="W162" i="1" s="1"/>
  <c r="T162" i="1"/>
  <c r="P162" i="1"/>
  <c r="O162" i="1" a="1"/>
  <c r="O162" i="1" s="1"/>
  <c r="L162" i="1"/>
  <c r="AK161" i="1" a="1"/>
  <c r="AK161" i="1"/>
  <c r="T161" i="1" s="1" a="1"/>
  <c r="T161" i="1" s="1"/>
  <c r="AJ161" i="1" a="1"/>
  <c r="AJ161" i="1" s="1"/>
  <c r="S161" i="1" s="1" a="1"/>
  <c r="S161" i="1" s="1"/>
  <c r="AI161" i="1" a="1"/>
  <c r="AI161" i="1" s="1"/>
  <c r="AH161" i="1" a="1"/>
  <c r="AH161" i="1"/>
  <c r="Q161" i="1" s="1" a="1"/>
  <c r="Q161" i="1" s="1"/>
  <c r="AG161" i="1" a="1"/>
  <c r="AG161" i="1" s="1"/>
  <c r="AF161" i="1" a="1"/>
  <c r="AF161" i="1" s="1"/>
  <c r="O161" i="1" s="1" a="1"/>
  <c r="AE161" i="1" a="1"/>
  <c r="AE161" i="1" s="1"/>
  <c r="AD161" i="1" a="1"/>
  <c r="AD161" i="1"/>
  <c r="M161" i="1" s="1" a="1"/>
  <c r="M161" i="1" s="1"/>
  <c r="AC161" i="1" a="1"/>
  <c r="AC161" i="1"/>
  <c r="L161" i="1" s="1" a="1"/>
  <c r="L161" i="1" s="1"/>
  <c r="AB161" i="1" a="1"/>
  <c r="AB161" i="1" s="1"/>
  <c r="K161" i="1" s="1" a="1"/>
  <c r="AA161" i="1" a="1"/>
  <c r="AA161" i="1" s="1"/>
  <c r="J161" i="1" s="1" a="1"/>
  <c r="J161" i="1" s="1"/>
  <c r="Z161" i="1" a="1"/>
  <c r="Z161" i="1"/>
  <c r="I161" i="1" s="1" a="1"/>
  <c r="I161" i="1" s="1"/>
  <c r="X161" i="1" a="1"/>
  <c r="X161" i="1" s="1"/>
  <c r="W161" i="1" a="1"/>
  <c r="W161" i="1"/>
  <c r="R161" i="1" a="1"/>
  <c r="R161" i="1" s="1"/>
  <c r="O161" i="1"/>
  <c r="N161" i="1" a="1"/>
  <c r="N161" i="1" s="1"/>
  <c r="K161" i="1"/>
  <c r="AK160" i="1" a="1"/>
  <c r="AK160" i="1"/>
  <c r="T160" i="1" s="1" a="1"/>
  <c r="T160" i="1" s="1"/>
  <c r="AJ160" i="1" a="1"/>
  <c r="AJ160" i="1" s="1"/>
  <c r="S160" i="1" s="1" a="1"/>
  <c r="S160" i="1" s="1"/>
  <c r="AI160" i="1" a="1"/>
  <c r="AI160" i="1" s="1"/>
  <c r="R160" i="1" s="1" a="1"/>
  <c r="AH160" i="1" a="1"/>
  <c r="AH160" i="1" s="1"/>
  <c r="AG160" i="1" a="1"/>
  <c r="AG160" i="1"/>
  <c r="P160" i="1" s="1" a="1"/>
  <c r="P160" i="1" s="1"/>
  <c r="AF160" i="1" a="1"/>
  <c r="AF160" i="1"/>
  <c r="O160" i="1" s="1" a="1"/>
  <c r="O160" i="1" s="1"/>
  <c r="AE160" i="1" a="1"/>
  <c r="AE160" i="1" s="1"/>
  <c r="N160" i="1" s="1" a="1"/>
  <c r="N160" i="1" s="1"/>
  <c r="AD160" i="1" a="1"/>
  <c r="AD160" i="1" s="1"/>
  <c r="M160" i="1" s="1" a="1"/>
  <c r="M160" i="1" s="1"/>
  <c r="AC160" i="1" a="1"/>
  <c r="AC160" i="1"/>
  <c r="L160" i="1" s="1" a="1"/>
  <c r="L160" i="1" s="1"/>
  <c r="AB160" i="1" a="1"/>
  <c r="AB160" i="1" s="1"/>
  <c r="K160" i="1" s="1" a="1"/>
  <c r="K160" i="1" s="1"/>
  <c r="AA160" i="1" a="1"/>
  <c r="AA160" i="1" s="1"/>
  <c r="J160" i="1" s="1" a="1"/>
  <c r="Z160" i="1" a="1"/>
  <c r="Z160" i="1" s="1"/>
  <c r="X160" i="1" a="1"/>
  <c r="X160" i="1"/>
  <c r="W160" i="1" a="1"/>
  <c r="W160" i="1" s="1"/>
  <c r="R160" i="1"/>
  <c r="Q160" i="1" a="1"/>
  <c r="Q160" i="1" s="1"/>
  <c r="J160" i="1"/>
  <c r="I160" i="1" a="1"/>
  <c r="I160" i="1" s="1"/>
  <c r="AK159" i="1" a="1"/>
  <c r="AK159" i="1" s="1"/>
  <c r="T159" i="1" s="1" a="1"/>
  <c r="T159" i="1" s="1"/>
  <c r="AJ159" i="1" a="1"/>
  <c r="AJ159" i="1"/>
  <c r="S159" i="1" s="1" a="1"/>
  <c r="S159" i="1" s="1"/>
  <c r="AI159" i="1" a="1"/>
  <c r="AI159" i="1" s="1"/>
  <c r="R159" i="1" s="1" a="1"/>
  <c r="R159" i="1" s="1"/>
  <c r="AH159" i="1" a="1"/>
  <c r="AH159" i="1" s="1"/>
  <c r="Q159" i="1" s="1" a="1"/>
  <c r="AG159" i="1" a="1"/>
  <c r="AG159" i="1" s="1"/>
  <c r="AF159" i="1" a="1"/>
  <c r="AF159" i="1"/>
  <c r="O159" i="1" s="1" a="1"/>
  <c r="O159" i="1" s="1"/>
  <c r="AE159" i="1" a="1"/>
  <c r="AE159" i="1"/>
  <c r="N159" i="1" s="1" a="1"/>
  <c r="N159" i="1" s="1"/>
  <c r="AD159" i="1" a="1"/>
  <c r="AD159" i="1" s="1"/>
  <c r="M159" i="1" s="1" a="1"/>
  <c r="M159" i="1" s="1"/>
  <c r="AC159" i="1" a="1"/>
  <c r="AC159" i="1" s="1"/>
  <c r="AB159" i="1" a="1"/>
  <c r="AB159" i="1"/>
  <c r="K159" i="1" s="1" a="1"/>
  <c r="K159" i="1" s="1"/>
  <c r="AA159" i="1" a="1"/>
  <c r="AA159" i="1" s="1"/>
  <c r="J159" i="1" s="1" a="1"/>
  <c r="J159" i="1" s="1"/>
  <c r="Z159" i="1" a="1"/>
  <c r="Z159" i="1" s="1"/>
  <c r="X159" i="1" a="1"/>
  <c r="X159" i="1" s="1"/>
  <c r="W159" i="1" a="1"/>
  <c r="W159" i="1"/>
  <c r="Q159" i="1"/>
  <c r="P159" i="1" a="1"/>
  <c r="P159" i="1" s="1"/>
  <c r="L159" i="1" a="1"/>
  <c r="L159" i="1" s="1"/>
  <c r="AK158" i="1" a="1"/>
  <c r="AK158" i="1" s="1"/>
  <c r="T158" i="1" s="1" a="1"/>
  <c r="AJ158" i="1" a="1"/>
  <c r="AJ158" i="1" s="1"/>
  <c r="AI158" i="1" a="1"/>
  <c r="AI158" i="1"/>
  <c r="R158" i="1" s="1" a="1"/>
  <c r="R158" i="1" s="1"/>
  <c r="AH158" i="1" a="1"/>
  <c r="AH158" i="1"/>
  <c r="Q158" i="1" s="1" a="1"/>
  <c r="Q158" i="1" s="1"/>
  <c r="AG158" i="1" a="1"/>
  <c r="AG158" i="1" s="1"/>
  <c r="P158" i="1" s="1" a="1"/>
  <c r="AF158" i="1" a="1"/>
  <c r="AF158" i="1" s="1"/>
  <c r="O158" i="1" s="1" a="1"/>
  <c r="O158" i="1" s="1"/>
  <c r="AE158" i="1" a="1"/>
  <c r="AE158" i="1"/>
  <c r="N158" i="1" s="1" a="1"/>
  <c r="N158" i="1" s="1"/>
  <c r="AD158" i="1" a="1"/>
  <c r="AD158" i="1"/>
  <c r="M158" i="1" s="1" a="1"/>
  <c r="M158" i="1" s="1"/>
  <c r="AC158" i="1" a="1"/>
  <c r="AC158" i="1" s="1"/>
  <c r="L158" i="1" s="1" a="1"/>
  <c r="L158" i="1" s="1"/>
  <c r="AB158" i="1" a="1"/>
  <c r="AB158" i="1" s="1"/>
  <c r="AA158" i="1" a="1"/>
  <c r="AA158" i="1"/>
  <c r="J158" i="1" s="1" a="1"/>
  <c r="J158" i="1" s="1"/>
  <c r="Z158" i="1" a="1"/>
  <c r="Z158" i="1"/>
  <c r="X158" i="1" a="1"/>
  <c r="X158" i="1"/>
  <c r="W158" i="1" a="1"/>
  <c r="W158" i="1" s="1"/>
  <c r="T158" i="1"/>
  <c r="S158" i="1" a="1"/>
  <c r="S158" i="1" s="1"/>
  <c r="P158" i="1"/>
  <c r="K158" i="1" a="1"/>
  <c r="K158" i="1" s="1"/>
  <c r="AK157" i="1" a="1"/>
  <c r="AK157" i="1" s="1"/>
  <c r="T157" i="1" s="1" a="1"/>
  <c r="T157" i="1" s="1"/>
  <c r="AJ157" i="1" a="1"/>
  <c r="AJ157" i="1" s="1"/>
  <c r="S157" i="1" s="1" a="1"/>
  <c r="S157" i="1" s="1"/>
  <c r="AI157" i="1" a="1"/>
  <c r="AI157" i="1" s="1"/>
  <c r="AH157" i="1" a="1"/>
  <c r="AH157" i="1"/>
  <c r="Q157" i="1" s="1" a="1"/>
  <c r="Q157" i="1" s="1"/>
  <c r="AG157" i="1" a="1"/>
  <c r="AG157" i="1"/>
  <c r="P157" i="1" s="1" a="1"/>
  <c r="P157" i="1" s="1"/>
  <c r="AF157" i="1" a="1"/>
  <c r="AF157" i="1" s="1"/>
  <c r="O157" i="1" s="1" a="1"/>
  <c r="AE157" i="1" a="1"/>
  <c r="AE157" i="1" s="1"/>
  <c r="AD157" i="1" a="1"/>
  <c r="AD157" i="1"/>
  <c r="M157" i="1" s="1" a="1"/>
  <c r="M157" i="1" s="1"/>
  <c r="AC157" i="1" a="1"/>
  <c r="AC157" i="1" s="1"/>
  <c r="L157" i="1" s="1" a="1"/>
  <c r="L157" i="1" s="1"/>
  <c r="AB157" i="1" a="1"/>
  <c r="AB157" i="1" s="1"/>
  <c r="K157" i="1" s="1" a="1"/>
  <c r="AA157" i="1" a="1"/>
  <c r="AA157" i="1" s="1"/>
  <c r="Z157" i="1" a="1"/>
  <c r="Z157" i="1"/>
  <c r="I157" i="1" s="1" a="1"/>
  <c r="I157" i="1" s="1"/>
  <c r="X157" i="1" a="1"/>
  <c r="X157" i="1" s="1"/>
  <c r="W157" i="1" a="1"/>
  <c r="W157" i="1"/>
  <c r="R157" i="1" a="1"/>
  <c r="R157" i="1" s="1"/>
  <c r="O157" i="1"/>
  <c r="N157" i="1" a="1"/>
  <c r="N157" i="1" s="1"/>
  <c r="K157" i="1"/>
  <c r="J157" i="1" a="1"/>
  <c r="J157" i="1" s="1"/>
  <c r="AK156" i="1" a="1"/>
  <c r="AK156" i="1"/>
  <c r="T156" i="1" s="1" a="1"/>
  <c r="T156" i="1" s="1"/>
  <c r="AJ156" i="1" a="1"/>
  <c r="AJ156" i="1"/>
  <c r="S156" i="1" s="1" a="1"/>
  <c r="S156" i="1" s="1"/>
  <c r="AI156" i="1" a="1"/>
  <c r="AI156" i="1" s="1"/>
  <c r="R156" i="1" s="1" a="1"/>
  <c r="R156" i="1" s="1"/>
  <c r="AH156" i="1" a="1"/>
  <c r="AH156" i="1" s="1"/>
  <c r="AG156" i="1" a="1"/>
  <c r="AG156" i="1"/>
  <c r="P156" i="1" s="1" a="1"/>
  <c r="P156" i="1" s="1"/>
  <c r="AF156" i="1" a="1"/>
  <c r="AF156" i="1" s="1"/>
  <c r="O156" i="1" s="1" a="1"/>
  <c r="O156" i="1" s="1"/>
  <c r="AE156" i="1" a="1"/>
  <c r="AE156" i="1" s="1"/>
  <c r="N156" i="1" s="1" a="1"/>
  <c r="AD156" i="1" a="1"/>
  <c r="AD156" i="1" s="1"/>
  <c r="AC156" i="1" a="1"/>
  <c r="AC156" i="1"/>
  <c r="L156" i="1" s="1" a="1"/>
  <c r="L156" i="1" s="1"/>
  <c r="AB156" i="1" a="1"/>
  <c r="AB156" i="1"/>
  <c r="K156" i="1" s="1" a="1"/>
  <c r="K156" i="1" s="1"/>
  <c r="AA156" i="1" a="1"/>
  <c r="AA156" i="1" s="1"/>
  <c r="J156" i="1" s="1" a="1"/>
  <c r="J156" i="1" s="1"/>
  <c r="Z156" i="1" a="1"/>
  <c r="Z156" i="1" s="1"/>
  <c r="X156" i="1" a="1"/>
  <c r="X156" i="1"/>
  <c r="W156" i="1" a="1"/>
  <c r="W156" i="1" s="1"/>
  <c r="Q156" i="1" a="1"/>
  <c r="Q156" i="1" s="1"/>
  <c r="N156" i="1"/>
  <c r="M156" i="1" a="1"/>
  <c r="M156" i="1" s="1"/>
  <c r="I156" i="1" a="1"/>
  <c r="I156" i="1" s="1"/>
  <c r="AK155" i="1" a="1"/>
  <c r="AK155" i="1" s="1"/>
  <c r="T155" i="1" s="1" a="1"/>
  <c r="T155" i="1" s="1"/>
  <c r="AJ155" i="1" a="1"/>
  <c r="AJ155" i="1"/>
  <c r="S155" i="1" s="1" a="1"/>
  <c r="S155" i="1" s="1"/>
  <c r="AI155" i="1" a="1"/>
  <c r="AI155" i="1"/>
  <c r="R155" i="1" s="1" a="1"/>
  <c r="R155" i="1" s="1"/>
  <c r="AH155" i="1" a="1"/>
  <c r="AH155" i="1" s="1"/>
  <c r="Q155" i="1" s="1" a="1"/>
  <c r="Q155" i="1" s="1"/>
  <c r="AG155" i="1" a="1"/>
  <c r="AG155" i="1" s="1"/>
  <c r="AF155" i="1" a="1"/>
  <c r="AF155" i="1" s="1"/>
  <c r="O155" i="1" s="1" a="1"/>
  <c r="O155" i="1" s="1"/>
  <c r="AE155" i="1" a="1"/>
  <c r="AE155" i="1"/>
  <c r="N155" i="1" s="1" a="1"/>
  <c r="N155" i="1" s="1"/>
  <c r="AD155" i="1" a="1"/>
  <c r="AD155" i="1" s="1"/>
  <c r="M155" i="1" s="1" a="1"/>
  <c r="M155" i="1" s="1"/>
  <c r="AC155" i="1" a="1"/>
  <c r="AC155" i="1" s="1"/>
  <c r="L155" i="1" s="1" a="1"/>
  <c r="L155" i="1" s="1"/>
  <c r="AB155" i="1" a="1"/>
  <c r="AB155" i="1" s="1"/>
  <c r="K155" i="1" s="1" a="1"/>
  <c r="K155" i="1" s="1"/>
  <c r="AA155" i="1" a="1"/>
  <c r="AA155" i="1" s="1"/>
  <c r="J155" i="1" s="1" a="1"/>
  <c r="J155" i="1" s="1"/>
  <c r="Z155" i="1" a="1"/>
  <c r="Z155" i="1" s="1"/>
  <c r="X155" i="1" a="1"/>
  <c r="X155" i="1" s="1"/>
  <c r="W155" i="1" a="1"/>
  <c r="W155" i="1"/>
  <c r="P155" i="1" a="1"/>
  <c r="P155" i="1" s="1"/>
  <c r="AK154" i="1" a="1"/>
  <c r="AK154" i="1" s="1"/>
  <c r="T154" i="1" s="1" a="1"/>
  <c r="AJ154" i="1" a="1"/>
  <c r="AJ154" i="1" s="1"/>
  <c r="AI154" i="1" a="1"/>
  <c r="AI154" i="1" s="1"/>
  <c r="R154" i="1" s="1" a="1"/>
  <c r="R154" i="1" s="1"/>
  <c r="AH154" i="1" a="1"/>
  <c r="AH154" i="1" s="1"/>
  <c r="Q154" i="1" s="1" a="1"/>
  <c r="Q154" i="1" s="1"/>
  <c r="AG154" i="1" a="1"/>
  <c r="AG154" i="1" s="1"/>
  <c r="P154" i="1" s="1" a="1"/>
  <c r="P154" i="1" s="1"/>
  <c r="AF154" i="1" a="1"/>
  <c r="AF154" i="1" s="1"/>
  <c r="O154" i="1" s="1" a="1"/>
  <c r="O154" i="1" s="1"/>
  <c r="AE154" i="1" a="1"/>
  <c r="AE154" i="1" s="1"/>
  <c r="N154" i="1" s="1" a="1"/>
  <c r="N154" i="1" s="1"/>
  <c r="AD154" i="1" a="1"/>
  <c r="AD154" i="1"/>
  <c r="M154" i="1" s="1" a="1"/>
  <c r="M154" i="1" s="1"/>
  <c r="AC154" i="1" a="1"/>
  <c r="AC154" i="1" s="1"/>
  <c r="L154" i="1" s="1" a="1"/>
  <c r="L154" i="1" s="1"/>
  <c r="AB154" i="1" a="1"/>
  <c r="AB154" i="1" s="1"/>
  <c r="K154" i="1" s="1" a="1"/>
  <c r="K154" i="1" s="1"/>
  <c r="AA154" i="1" a="1"/>
  <c r="AA154" i="1" s="1"/>
  <c r="J154" i="1" s="1" a="1"/>
  <c r="J154" i="1" s="1"/>
  <c r="Z154" i="1" a="1"/>
  <c r="Z154" i="1"/>
  <c r="X154" i="1" a="1"/>
  <c r="X154" i="1"/>
  <c r="W154" i="1" a="1"/>
  <c r="W154" i="1" s="1"/>
  <c r="T154" i="1"/>
  <c r="S154" i="1" a="1"/>
  <c r="S154" i="1" s="1"/>
  <c r="AK153" i="1" a="1"/>
  <c r="AK153" i="1"/>
  <c r="T153" i="1" s="1" a="1"/>
  <c r="T153" i="1" s="1"/>
  <c r="AJ153" i="1" a="1"/>
  <c r="AJ153" i="1" s="1"/>
  <c r="S153" i="1" s="1" a="1"/>
  <c r="AI153" i="1" a="1"/>
  <c r="AI153" i="1" s="1"/>
  <c r="R153" i="1" s="1" a="1"/>
  <c r="R153" i="1" s="1"/>
  <c r="AH153" i="1" a="1"/>
  <c r="AH153" i="1" s="1"/>
  <c r="Q153" i="1" s="1" a="1"/>
  <c r="Q153" i="1" s="1"/>
  <c r="AG153" i="1" a="1"/>
  <c r="AG153" i="1"/>
  <c r="P153" i="1" s="1" a="1"/>
  <c r="P153" i="1" s="1"/>
  <c r="AF153" i="1" a="1"/>
  <c r="AF153" i="1" s="1"/>
  <c r="O153" i="1" s="1" a="1"/>
  <c r="O153" i="1" s="1"/>
  <c r="AE153" i="1" a="1"/>
  <c r="AE153" i="1" s="1"/>
  <c r="AD153" i="1" a="1"/>
  <c r="AD153" i="1" s="1"/>
  <c r="M153" i="1" s="1" a="1"/>
  <c r="M153" i="1" s="1"/>
  <c r="AC153" i="1" a="1"/>
  <c r="AC153" i="1"/>
  <c r="AB153" i="1" a="1"/>
  <c r="AB153" i="1" s="1"/>
  <c r="K153" i="1" s="1" a="1"/>
  <c r="AA153" i="1" a="1"/>
  <c r="AA153" i="1" s="1"/>
  <c r="Z153" i="1" a="1"/>
  <c r="Z153" i="1" s="1"/>
  <c r="I153" i="1" s="1" a="1"/>
  <c r="I153" i="1" s="1"/>
  <c r="X153" i="1" a="1"/>
  <c r="X153" i="1" s="1"/>
  <c r="W153" i="1" a="1"/>
  <c r="W153" i="1"/>
  <c r="S153" i="1"/>
  <c r="N153" i="1" a="1"/>
  <c r="N153" i="1" s="1"/>
  <c r="K153" i="1"/>
  <c r="J153" i="1" a="1"/>
  <c r="J153" i="1" s="1"/>
  <c r="AK152" i="1" a="1"/>
  <c r="AK152" i="1" s="1"/>
  <c r="T152" i="1" s="1" a="1"/>
  <c r="AJ152" i="1" a="1"/>
  <c r="AJ152" i="1"/>
  <c r="S152" i="1" s="1" a="1"/>
  <c r="S152" i="1" s="1"/>
  <c r="AI152" i="1" a="1"/>
  <c r="AI152" i="1" s="1"/>
  <c r="R152" i="1" s="1" a="1"/>
  <c r="AH152" i="1" a="1"/>
  <c r="AH152" i="1" s="1"/>
  <c r="AG152" i="1" a="1"/>
  <c r="AG152" i="1" s="1"/>
  <c r="P152" i="1" s="1" a="1"/>
  <c r="AF152" i="1" a="1"/>
  <c r="AF152" i="1" s="1"/>
  <c r="O152" i="1" s="1" a="1"/>
  <c r="O152" i="1" s="1"/>
  <c r="AE152" i="1" a="1"/>
  <c r="AE152" i="1" s="1"/>
  <c r="N152" i="1" s="1" a="1"/>
  <c r="AD152" i="1" a="1"/>
  <c r="AD152" i="1" s="1"/>
  <c r="M152" i="1" s="1" a="1"/>
  <c r="M152" i="1" s="1"/>
  <c r="AC152" i="1" a="1"/>
  <c r="AC152" i="1" s="1"/>
  <c r="L152" i="1" s="1" a="1"/>
  <c r="L152" i="1" s="1"/>
  <c r="AB152" i="1" a="1"/>
  <c r="AB152" i="1"/>
  <c r="K152" i="1" s="1" a="1"/>
  <c r="K152" i="1" s="1"/>
  <c r="AA152" i="1" a="1"/>
  <c r="AA152" i="1" s="1"/>
  <c r="J152" i="1" s="1" a="1"/>
  <c r="Z152" i="1" a="1"/>
  <c r="Z152" i="1" s="1"/>
  <c r="X152" i="1" a="1"/>
  <c r="X152" i="1"/>
  <c r="W152" i="1" a="1"/>
  <c r="W152" i="1" s="1"/>
  <c r="T152" i="1"/>
  <c r="R152" i="1"/>
  <c r="Q152" i="1" a="1"/>
  <c r="Q152" i="1" s="1"/>
  <c r="P152" i="1"/>
  <c r="N152" i="1"/>
  <c r="J152" i="1"/>
  <c r="I152" i="1" a="1"/>
  <c r="I152" i="1" s="1"/>
  <c r="AK151" i="1" a="1"/>
  <c r="AK151" i="1" s="1"/>
  <c r="AJ151" i="1" a="1"/>
  <c r="AJ151" i="1" s="1"/>
  <c r="S151" i="1" s="1" a="1"/>
  <c r="AI151" i="1" a="1"/>
  <c r="AI151" i="1"/>
  <c r="R151" i="1" s="1" a="1"/>
  <c r="R151" i="1" s="1"/>
  <c r="AH151" i="1" a="1"/>
  <c r="AH151" i="1" s="1"/>
  <c r="Q151" i="1" s="1" a="1"/>
  <c r="AG151" i="1" a="1"/>
  <c r="AG151" i="1" s="1"/>
  <c r="AF151" i="1" a="1"/>
  <c r="AF151" i="1" s="1"/>
  <c r="O151" i="1" s="1" a="1"/>
  <c r="O151" i="1" s="1"/>
  <c r="AE151" i="1" a="1"/>
  <c r="AE151" i="1" s="1"/>
  <c r="N151" i="1" s="1" a="1"/>
  <c r="N151" i="1" s="1"/>
  <c r="AD151" i="1" a="1"/>
  <c r="AD151" i="1" s="1"/>
  <c r="M151" i="1" s="1" a="1"/>
  <c r="AC151" i="1" a="1"/>
  <c r="AC151" i="1" s="1"/>
  <c r="AB151" i="1" a="1"/>
  <c r="AB151" i="1" s="1"/>
  <c r="K151" i="1" s="1" a="1"/>
  <c r="K151" i="1" s="1"/>
  <c r="H151" i="1" s="1"/>
  <c r="AA151" i="1" a="1"/>
  <c r="AA151" i="1"/>
  <c r="J151" i="1" s="1" a="1"/>
  <c r="J151" i="1" s="1"/>
  <c r="Z151" i="1" a="1"/>
  <c r="Z151" i="1" s="1"/>
  <c r="I151" i="1" s="1" a="1"/>
  <c r="X151" i="1" a="1"/>
  <c r="X151" i="1" s="1"/>
  <c r="W151" i="1" a="1"/>
  <c r="W151" i="1"/>
  <c r="T151" i="1" a="1"/>
  <c r="T151" i="1" s="1"/>
  <c r="S151" i="1"/>
  <c r="Q151" i="1"/>
  <c r="P151" i="1" a="1"/>
  <c r="P151" i="1" s="1"/>
  <c r="M151" i="1"/>
  <c r="L151" i="1" a="1"/>
  <c r="L151" i="1" s="1"/>
  <c r="I151" i="1"/>
  <c r="AK150" i="1" a="1"/>
  <c r="AK150" i="1" s="1"/>
  <c r="T150" i="1" s="1" a="1"/>
  <c r="AJ150" i="1" a="1"/>
  <c r="AJ150" i="1" s="1"/>
  <c r="AI150" i="1" a="1"/>
  <c r="AI150" i="1" s="1"/>
  <c r="R150" i="1" s="1" a="1"/>
  <c r="AH150" i="1" a="1"/>
  <c r="AH150" i="1" s="1"/>
  <c r="Q150" i="1" s="1" a="1"/>
  <c r="Q150" i="1" s="1"/>
  <c r="AG150" i="1" a="1"/>
  <c r="AG150" i="1" s="1"/>
  <c r="P150" i="1" s="1" a="1"/>
  <c r="AF150" i="1" a="1"/>
  <c r="AF150" i="1" s="1"/>
  <c r="O150" i="1" s="1" a="1"/>
  <c r="O150" i="1" s="1"/>
  <c r="AE150" i="1" a="1"/>
  <c r="AE150" i="1" s="1"/>
  <c r="N150" i="1" s="1" a="1"/>
  <c r="N150" i="1" s="1"/>
  <c r="AD150" i="1" a="1"/>
  <c r="AD150" i="1"/>
  <c r="M150" i="1" s="1" a="1"/>
  <c r="M150" i="1" s="1"/>
  <c r="AC150" i="1" a="1"/>
  <c r="AC150" i="1" s="1"/>
  <c r="L150" i="1" s="1" a="1"/>
  <c r="AB150" i="1" a="1"/>
  <c r="AB150" i="1" s="1"/>
  <c r="K150" i="1" s="1" a="1"/>
  <c r="K150" i="1" s="1"/>
  <c r="AA150" i="1" a="1"/>
  <c r="AA150" i="1" s="1"/>
  <c r="J150" i="1" s="1" a="1"/>
  <c r="Z150" i="1" a="1"/>
  <c r="Z150" i="1"/>
  <c r="I150" i="1" s="1" a="1"/>
  <c r="I150" i="1" s="1"/>
  <c r="Y150" i="1"/>
  <c r="X150" i="1" a="1"/>
  <c r="X150" i="1"/>
  <c r="W150" i="1" a="1"/>
  <c r="W150" i="1" s="1"/>
  <c r="T150" i="1"/>
  <c r="S150" i="1" a="1"/>
  <c r="S150" i="1"/>
  <c r="R150" i="1"/>
  <c r="P150" i="1"/>
  <c r="L150" i="1"/>
  <c r="J150" i="1"/>
  <c r="AK149" i="1" a="1"/>
  <c r="AK149" i="1" s="1"/>
  <c r="T149" i="1" s="1" a="1"/>
  <c r="T149" i="1" s="1"/>
  <c r="AJ149" i="1" a="1"/>
  <c r="AJ149" i="1" s="1"/>
  <c r="S149" i="1" s="1" a="1"/>
  <c r="AI149" i="1" a="1"/>
  <c r="AI149" i="1" s="1"/>
  <c r="R149" i="1" s="1" a="1"/>
  <c r="R149" i="1" s="1"/>
  <c r="AH149" i="1" a="1"/>
  <c r="AH149" i="1" s="1"/>
  <c r="Q149" i="1" s="1" a="1"/>
  <c r="Q149" i="1" s="1"/>
  <c r="AG149" i="1" a="1"/>
  <c r="AG149" i="1"/>
  <c r="P149" i="1" s="1" a="1"/>
  <c r="P149" i="1" s="1"/>
  <c r="AF149" i="1" a="1"/>
  <c r="AF149" i="1" s="1"/>
  <c r="O149" i="1" s="1" a="1"/>
  <c r="AE149" i="1" a="1"/>
  <c r="AE149" i="1" s="1"/>
  <c r="N149" i="1" s="1" a="1"/>
  <c r="N149" i="1" s="1"/>
  <c r="AD149" i="1" a="1"/>
  <c r="AD149" i="1" s="1"/>
  <c r="M149" i="1" s="1" a="1"/>
  <c r="AC149" i="1" a="1"/>
  <c r="AC149" i="1"/>
  <c r="L149" i="1" s="1" a="1"/>
  <c r="L149" i="1" s="1"/>
  <c r="AB149" i="1" a="1"/>
  <c r="AB149" i="1" s="1"/>
  <c r="K149" i="1" s="1" a="1"/>
  <c r="AA149" i="1" a="1"/>
  <c r="AA149" i="1" s="1"/>
  <c r="Z149" i="1" a="1"/>
  <c r="Z149" i="1" s="1"/>
  <c r="I149" i="1" s="1" a="1"/>
  <c r="X149" i="1" a="1"/>
  <c r="X149" i="1" s="1"/>
  <c r="W149" i="1" a="1"/>
  <c r="W149" i="1"/>
  <c r="S149" i="1"/>
  <c r="O149" i="1"/>
  <c r="M149" i="1"/>
  <c r="K149" i="1"/>
  <c r="J149" i="1" a="1"/>
  <c r="J149" i="1"/>
  <c r="I149" i="1"/>
  <c r="AI148" i="1"/>
  <c r="X148" i="1" a="1"/>
  <c r="X148" i="1"/>
  <c r="W148" i="1" a="1"/>
  <c r="W148" i="1" s="1"/>
  <c r="AC147" i="1"/>
  <c r="X147" i="1" a="1"/>
  <c r="X147" i="1"/>
  <c r="W147" i="1" a="1"/>
  <c r="W147" i="1"/>
  <c r="X146" i="1" a="1"/>
  <c r="X146" i="1"/>
  <c r="W146" i="1" a="1"/>
  <c r="W146" i="1"/>
  <c r="X145" i="1" a="1"/>
  <c r="X145" i="1" s="1"/>
  <c r="W145" i="1" a="1"/>
  <c r="W145" i="1"/>
  <c r="AK144" i="1"/>
  <c r="AK146" i="1" s="1"/>
  <c r="AC144" i="1"/>
  <c r="AC146" i="1" s="1"/>
  <c r="X144" i="1" a="1"/>
  <c r="X144" i="1"/>
  <c r="W144" i="1" a="1"/>
  <c r="W144" i="1" s="1"/>
  <c r="AK143" i="1" a="1"/>
  <c r="AK143" i="1"/>
  <c r="T143" i="1" s="1" a="1"/>
  <c r="T143" i="1" s="1"/>
  <c r="AJ143" i="1" a="1"/>
  <c r="AJ143" i="1" s="1"/>
  <c r="S143" i="1" s="1" a="1"/>
  <c r="AI143" i="1" a="1"/>
  <c r="AI143" i="1" s="1"/>
  <c r="AH143" i="1" a="1"/>
  <c r="AH143" i="1" s="1"/>
  <c r="Q143" i="1" s="1" a="1"/>
  <c r="Q143" i="1" s="1"/>
  <c r="AG143" i="1" a="1"/>
  <c r="AG143" i="1" s="1"/>
  <c r="P143" i="1" s="1" a="1"/>
  <c r="P143" i="1" s="1"/>
  <c r="AF143" i="1" a="1"/>
  <c r="AF143" i="1" s="1"/>
  <c r="O143" i="1" s="1" a="1"/>
  <c r="AE143" i="1" a="1"/>
  <c r="AE143" i="1" s="1"/>
  <c r="AD143" i="1" a="1"/>
  <c r="AD143" i="1" s="1"/>
  <c r="M143" i="1" s="1" a="1"/>
  <c r="M143" i="1" s="1"/>
  <c r="AC143" i="1" a="1"/>
  <c r="AC143" i="1"/>
  <c r="L143" i="1" s="1" a="1"/>
  <c r="L143" i="1" s="1"/>
  <c r="AB143" i="1" a="1"/>
  <c r="AB143" i="1" s="1"/>
  <c r="K143" i="1" s="1" a="1"/>
  <c r="AA143" i="1" a="1"/>
  <c r="AA143" i="1" s="1"/>
  <c r="Y143" i="1" s="1"/>
  <c r="Z143" i="1" a="1"/>
  <c r="Z143" i="1" s="1"/>
  <c r="I143" i="1" s="1" a="1"/>
  <c r="X143" i="1" a="1"/>
  <c r="X143" i="1"/>
  <c r="W143" i="1" a="1"/>
  <c r="W143" i="1"/>
  <c r="S143" i="1"/>
  <c r="R143" i="1" a="1"/>
  <c r="R143" i="1" s="1"/>
  <c r="O143" i="1"/>
  <c r="N143" i="1" a="1"/>
  <c r="N143" i="1" s="1"/>
  <c r="K143" i="1"/>
  <c r="J143" i="1" a="1"/>
  <c r="J143" i="1" s="1"/>
  <c r="I143" i="1"/>
  <c r="AK142" i="1" a="1"/>
  <c r="AK142" i="1" s="1"/>
  <c r="AJ142" i="1" a="1"/>
  <c r="AJ142" i="1" s="1"/>
  <c r="AI142" i="1" a="1"/>
  <c r="AI142" i="1" s="1"/>
  <c r="AH142" i="1" a="1"/>
  <c r="AH142" i="1" s="1"/>
  <c r="AG142" i="1" a="1"/>
  <c r="AG142" i="1" s="1"/>
  <c r="AF142" i="1" a="1"/>
  <c r="AF142" i="1"/>
  <c r="AE142" i="1" a="1"/>
  <c r="AE142" i="1" s="1"/>
  <c r="AD142" i="1" a="1"/>
  <c r="AD142" i="1" s="1"/>
  <c r="AC142" i="1" a="1"/>
  <c r="AC142" i="1" s="1"/>
  <c r="AB142" i="1" a="1"/>
  <c r="AB142" i="1"/>
  <c r="AA142" i="1" a="1"/>
  <c r="AA142" i="1" s="1"/>
  <c r="AA144" i="1" s="1"/>
  <c r="AA146" i="1" s="1"/>
  <c r="Z142" i="1" a="1"/>
  <c r="Z142" i="1" s="1"/>
  <c r="X142" i="1" a="1"/>
  <c r="X142" i="1"/>
  <c r="W142" i="1" a="1"/>
  <c r="W142" i="1" s="1"/>
  <c r="Q142" i="1" a="1"/>
  <c r="Q142" i="1" s="1"/>
  <c r="M142" i="1" a="1"/>
  <c r="M142" i="1" s="1"/>
  <c r="I142" i="1" a="1"/>
  <c r="I142" i="1" s="1"/>
  <c r="AK141" i="1" a="1"/>
  <c r="AK141" i="1" s="1"/>
  <c r="AJ141" i="1" a="1"/>
  <c r="AJ141" i="1" s="1"/>
  <c r="AI141" i="1" a="1"/>
  <c r="AI141" i="1" s="1"/>
  <c r="AH141" i="1" a="1"/>
  <c r="AH141" i="1" s="1"/>
  <c r="AG141" i="1" a="1"/>
  <c r="AG141" i="1" s="1"/>
  <c r="P141" i="1" s="1" a="1"/>
  <c r="P141" i="1" s="1"/>
  <c r="AF141" i="1" a="1"/>
  <c r="AF141" i="1" s="1"/>
  <c r="O141" i="1" s="1" a="1"/>
  <c r="O141" i="1" s="1"/>
  <c r="AE141" i="1" a="1"/>
  <c r="AE141" i="1"/>
  <c r="AD141" i="1" a="1"/>
  <c r="AD141" i="1" s="1"/>
  <c r="AC141" i="1" a="1"/>
  <c r="AC141" i="1" s="1"/>
  <c r="AB141" i="1" a="1"/>
  <c r="AB141" i="1" s="1"/>
  <c r="AA141" i="1" a="1"/>
  <c r="AA141" i="1"/>
  <c r="Z141" i="1" a="1"/>
  <c r="Z141" i="1" s="1"/>
  <c r="X141" i="1" a="1"/>
  <c r="X141" i="1" s="1"/>
  <c r="W141" i="1" a="1"/>
  <c r="W141" i="1"/>
  <c r="J141" i="1" a="1"/>
  <c r="J141" i="1" s="1"/>
  <c r="A140" i="1" a="1"/>
  <c r="A140" i="1" s="1"/>
  <c r="C140" i="1" s="1"/>
  <c r="D140" i="1" s="1"/>
  <c r="AK139" i="1" a="1"/>
  <c r="AK139" i="1" s="1"/>
  <c r="T139" i="1" s="1" a="1"/>
  <c r="T139" i="1" s="1"/>
  <c r="AJ139" i="1" a="1"/>
  <c r="AJ139" i="1"/>
  <c r="S139" i="1" s="1" a="1"/>
  <c r="S139" i="1" s="1"/>
  <c r="AI139" i="1" a="1"/>
  <c r="AI139" i="1" s="1"/>
  <c r="R139" i="1" s="1" a="1"/>
  <c r="AH139" i="1" a="1"/>
  <c r="AH139" i="1"/>
  <c r="Q139" i="1" s="1" a="1"/>
  <c r="Q139" i="1" s="1"/>
  <c r="AG139" i="1" a="1"/>
  <c r="AG139" i="1" s="1"/>
  <c r="P139" i="1" s="1" a="1"/>
  <c r="P139" i="1" s="1"/>
  <c r="AF139" i="1" a="1"/>
  <c r="AF139" i="1"/>
  <c r="AE139" i="1" a="1"/>
  <c r="AE139" i="1" s="1"/>
  <c r="N139" i="1" s="1" a="1"/>
  <c r="N139" i="1" s="1"/>
  <c r="AD139" i="1" a="1"/>
  <c r="AD139" i="1" s="1"/>
  <c r="AC139" i="1" a="1"/>
  <c r="AC139" i="1" s="1"/>
  <c r="L139" i="1" s="1" a="1"/>
  <c r="L139" i="1" s="1"/>
  <c r="AB139" i="1" a="1"/>
  <c r="AB139" i="1"/>
  <c r="K139" i="1" s="1" a="1"/>
  <c r="K139" i="1" s="1"/>
  <c r="AA139" i="1" a="1"/>
  <c r="AA139" i="1" s="1"/>
  <c r="J139" i="1" s="1" a="1"/>
  <c r="Z139" i="1" a="1"/>
  <c r="Z139" i="1"/>
  <c r="I139" i="1" s="1" a="1"/>
  <c r="I139" i="1" s="1"/>
  <c r="X139" i="1" a="1"/>
  <c r="X139" i="1"/>
  <c r="W139" i="1" a="1"/>
  <c r="W139" i="1"/>
  <c r="R139" i="1"/>
  <c r="O139" i="1" a="1"/>
  <c r="O139" i="1" s="1"/>
  <c r="J139" i="1"/>
  <c r="AK138" i="1" a="1"/>
  <c r="AK138" i="1"/>
  <c r="T138" i="1" s="1" a="1"/>
  <c r="T138" i="1" s="1"/>
  <c r="AJ138" i="1" a="1"/>
  <c r="AJ138" i="1" s="1"/>
  <c r="S138" i="1" s="1" a="1"/>
  <c r="AI138" i="1" a="1"/>
  <c r="AI138" i="1"/>
  <c r="R138" i="1" s="1" a="1"/>
  <c r="R138" i="1" s="1"/>
  <c r="AH138" i="1" a="1"/>
  <c r="AH138" i="1" s="1"/>
  <c r="Q138" i="1" s="1" a="1"/>
  <c r="Q138" i="1" s="1"/>
  <c r="AG138" i="1" a="1"/>
  <c r="AG138" i="1"/>
  <c r="AF138" i="1" a="1"/>
  <c r="AF138" i="1" s="1"/>
  <c r="O138" i="1" s="1" a="1"/>
  <c r="O138" i="1" s="1"/>
  <c r="AE138" i="1" a="1"/>
  <c r="AE138" i="1" s="1"/>
  <c r="N138" i="1" s="1" a="1"/>
  <c r="N138" i="1" s="1"/>
  <c r="AD138" i="1" a="1"/>
  <c r="AD138" i="1" s="1"/>
  <c r="M138" i="1" s="1" a="1"/>
  <c r="M138" i="1" s="1"/>
  <c r="AC138" i="1" a="1"/>
  <c r="AC138" i="1"/>
  <c r="L138" i="1" s="1" a="1"/>
  <c r="L138" i="1" s="1"/>
  <c r="AB138" i="1" a="1"/>
  <c r="AB138" i="1" s="1"/>
  <c r="K138" i="1" s="1" a="1"/>
  <c r="AA138" i="1" a="1"/>
  <c r="AA138" i="1"/>
  <c r="J138" i="1" s="1" a="1"/>
  <c r="J138" i="1" s="1"/>
  <c r="Z138" i="1" a="1"/>
  <c r="Z138" i="1" s="1"/>
  <c r="X138" i="1" a="1"/>
  <c r="X138" i="1"/>
  <c r="W138" i="1" a="1"/>
  <c r="W138" i="1"/>
  <c r="S138" i="1"/>
  <c r="P138" i="1" a="1"/>
  <c r="P138" i="1" s="1"/>
  <c r="K138" i="1"/>
  <c r="AK137" i="1" a="1"/>
  <c r="AK137" i="1" s="1"/>
  <c r="T137" i="1" s="1" a="1"/>
  <c r="AJ137" i="1" a="1"/>
  <c r="AJ137" i="1"/>
  <c r="S137" i="1" s="1" a="1"/>
  <c r="S137" i="1" s="1"/>
  <c r="AI137" i="1" a="1"/>
  <c r="AI137" i="1" s="1"/>
  <c r="R137" i="1" s="1" a="1"/>
  <c r="R137" i="1" s="1"/>
  <c r="AH137" i="1" a="1"/>
  <c r="AH137" i="1" s="1"/>
  <c r="Q137" i="1" s="1" a="1"/>
  <c r="Q137" i="1" s="1"/>
  <c r="AG137" i="1" a="1"/>
  <c r="AG137" i="1" s="1"/>
  <c r="P137" i="1" s="1" a="1"/>
  <c r="P137" i="1" s="1"/>
  <c r="AF137" i="1" a="1"/>
  <c r="AF137" i="1" s="1"/>
  <c r="O137" i="1" s="1" a="1"/>
  <c r="O137" i="1" s="1"/>
  <c r="AE137" i="1" a="1"/>
  <c r="AE137" i="1" s="1"/>
  <c r="N137" i="1" s="1" a="1"/>
  <c r="N137" i="1" s="1"/>
  <c r="AD137" i="1" a="1"/>
  <c r="AD137" i="1"/>
  <c r="M137" i="1" s="1" a="1"/>
  <c r="M137" i="1" s="1"/>
  <c r="AC137" i="1" a="1"/>
  <c r="AC137" i="1" s="1"/>
  <c r="L137" i="1" s="1" a="1"/>
  <c r="AB137" i="1" a="1"/>
  <c r="AB137" i="1"/>
  <c r="K137" i="1" s="1" a="1"/>
  <c r="K137" i="1" s="1"/>
  <c r="AA137" i="1" a="1"/>
  <c r="AA137" i="1" s="1"/>
  <c r="Z137" i="1" a="1"/>
  <c r="Z137" i="1"/>
  <c r="X137" i="1" a="1"/>
  <c r="X137" i="1"/>
  <c r="W137" i="1" a="1"/>
  <c r="W137" i="1"/>
  <c r="T137" i="1"/>
  <c r="L137" i="1"/>
  <c r="I137" i="1" a="1"/>
  <c r="I137" i="1" s="1"/>
  <c r="AK136" i="1" a="1"/>
  <c r="AK136" i="1"/>
  <c r="T136" i="1" s="1" a="1"/>
  <c r="T136" i="1" s="1"/>
  <c r="AJ136" i="1" a="1"/>
  <c r="AJ136" i="1" s="1"/>
  <c r="S136" i="1" s="1" a="1"/>
  <c r="S136" i="1" s="1"/>
  <c r="AI136" i="1" a="1"/>
  <c r="AI136" i="1" s="1"/>
  <c r="R136" i="1" s="1" a="1"/>
  <c r="R136" i="1" s="1"/>
  <c r="AH136" i="1" a="1"/>
  <c r="AH136" i="1" s="1"/>
  <c r="Q136" i="1" s="1" a="1"/>
  <c r="Q136" i="1" s="1"/>
  <c r="AG136" i="1" a="1"/>
  <c r="AG136" i="1" s="1"/>
  <c r="P136" i="1" s="1" a="1"/>
  <c r="AF136" i="1" a="1"/>
  <c r="AF136" i="1" s="1"/>
  <c r="O136" i="1" s="1" a="1"/>
  <c r="O136" i="1" s="1"/>
  <c r="AE136" i="1" a="1"/>
  <c r="AE136" i="1"/>
  <c r="N136" i="1" s="1" a="1"/>
  <c r="N136" i="1" s="1"/>
  <c r="AD136" i="1" a="1"/>
  <c r="AD136" i="1" s="1"/>
  <c r="M136" i="1" s="1" a="1"/>
  <c r="AC136" i="1" a="1"/>
  <c r="AC136" i="1"/>
  <c r="L136" i="1" s="1" a="1"/>
  <c r="L136" i="1" s="1"/>
  <c r="AB136" i="1" a="1"/>
  <c r="AB136" i="1" s="1"/>
  <c r="AA136" i="1" a="1"/>
  <c r="AA136" i="1"/>
  <c r="Z136" i="1" a="1"/>
  <c r="Z136" i="1" s="1"/>
  <c r="I136" i="1" s="1" a="1"/>
  <c r="I136" i="1" s="1"/>
  <c r="X136" i="1" a="1"/>
  <c r="X136" i="1" s="1"/>
  <c r="W136" i="1" a="1"/>
  <c r="W136" i="1"/>
  <c r="P136" i="1"/>
  <c r="M136" i="1"/>
  <c r="J136" i="1" a="1"/>
  <c r="J136" i="1" s="1"/>
  <c r="AK135" i="1" a="1"/>
  <c r="AK135" i="1" s="1"/>
  <c r="AJ135" i="1" a="1"/>
  <c r="AJ135" i="1"/>
  <c r="S135" i="1" s="1" a="1"/>
  <c r="S135" i="1" s="1"/>
  <c r="AI135" i="1" a="1"/>
  <c r="AI135" i="1" s="1"/>
  <c r="R135" i="1" s="1" a="1"/>
  <c r="R135" i="1" s="1"/>
  <c r="AH135" i="1" a="1"/>
  <c r="AH135" i="1"/>
  <c r="AG135" i="1" a="1"/>
  <c r="AG135" i="1" s="1"/>
  <c r="P135" i="1" s="1" a="1"/>
  <c r="P135" i="1" s="1"/>
  <c r="AF135" i="1" a="1"/>
  <c r="AF135" i="1" s="1"/>
  <c r="AE135" i="1" a="1"/>
  <c r="AE135" i="1"/>
  <c r="N135" i="1" s="1" a="1"/>
  <c r="N135" i="1" s="1"/>
  <c r="AD135" i="1" a="1"/>
  <c r="AD135" i="1"/>
  <c r="AC135" i="1" a="1"/>
  <c r="AC135" i="1" s="1"/>
  <c r="L135" i="1" s="1" a="1"/>
  <c r="L135" i="1" s="1"/>
  <c r="AB135" i="1" a="1"/>
  <c r="AB135" i="1" s="1"/>
  <c r="K135" i="1" s="1" a="1"/>
  <c r="K135" i="1" s="1"/>
  <c r="AA135" i="1" a="1"/>
  <c r="AA135" i="1"/>
  <c r="J135" i="1" s="1" a="1"/>
  <c r="J135" i="1" s="1"/>
  <c r="Z135" i="1" a="1"/>
  <c r="Z135" i="1" s="1"/>
  <c r="X135" i="1" a="1"/>
  <c r="X135" i="1"/>
  <c r="W135" i="1" a="1"/>
  <c r="W135" i="1" s="1"/>
  <c r="T135" i="1" a="1"/>
  <c r="T135" i="1"/>
  <c r="Q135" i="1" a="1"/>
  <c r="Q135" i="1" s="1"/>
  <c r="O135" i="1" a="1"/>
  <c r="O135" i="1" s="1"/>
  <c r="M135" i="1" a="1"/>
  <c r="M135" i="1"/>
  <c r="AK134" i="1" a="1"/>
  <c r="AK134" i="1"/>
  <c r="T134" i="1" s="1" a="1"/>
  <c r="T134" i="1" s="1"/>
  <c r="AJ134" i="1" a="1"/>
  <c r="AJ134" i="1" s="1"/>
  <c r="S134" i="1" s="1" a="1"/>
  <c r="S134" i="1" s="1"/>
  <c r="AI134" i="1" a="1"/>
  <c r="AI134" i="1"/>
  <c r="AH134" i="1" a="1"/>
  <c r="AH134" i="1" s="1"/>
  <c r="Q134" i="1" s="1" a="1"/>
  <c r="Q134" i="1" s="1"/>
  <c r="AG134" i="1" a="1"/>
  <c r="AG134" i="1"/>
  <c r="P134" i="1" s="1" a="1"/>
  <c r="P134" i="1" s="1"/>
  <c r="AF134" i="1" a="1"/>
  <c r="AF134" i="1" s="1"/>
  <c r="O134" i="1" s="1" a="1"/>
  <c r="O134" i="1" s="1"/>
  <c r="AE134" i="1" a="1"/>
  <c r="AE134" i="1"/>
  <c r="AD134" i="1" a="1"/>
  <c r="AD134" i="1" s="1"/>
  <c r="M134" i="1" s="1" a="1"/>
  <c r="M134" i="1" s="1"/>
  <c r="AC134" i="1" a="1"/>
  <c r="AC134" i="1"/>
  <c r="L134" i="1" s="1" a="1"/>
  <c r="L134" i="1" s="1"/>
  <c r="AB134" i="1" a="1"/>
  <c r="AB134" i="1" s="1"/>
  <c r="K134" i="1" s="1" a="1"/>
  <c r="K134" i="1" s="1"/>
  <c r="AA134" i="1" a="1"/>
  <c r="AA134" i="1"/>
  <c r="Z134" i="1" a="1"/>
  <c r="Z134" i="1" s="1"/>
  <c r="X134" i="1" a="1"/>
  <c r="X134" i="1"/>
  <c r="W134" i="1" a="1"/>
  <c r="W134" i="1"/>
  <c r="R134" i="1" a="1"/>
  <c r="R134" i="1"/>
  <c r="N134" i="1" a="1"/>
  <c r="N134" i="1"/>
  <c r="J134" i="1" a="1"/>
  <c r="J134" i="1"/>
  <c r="AK133" i="1" a="1"/>
  <c r="AK133" i="1" s="1"/>
  <c r="T133" i="1" s="1" a="1"/>
  <c r="T133" i="1" s="1"/>
  <c r="AJ133" i="1" a="1"/>
  <c r="AJ133" i="1"/>
  <c r="S133" i="1" s="1" a="1"/>
  <c r="S133" i="1" s="1"/>
  <c r="AI133" i="1" a="1"/>
  <c r="AI133" i="1" s="1"/>
  <c r="R133" i="1" s="1" a="1"/>
  <c r="R133" i="1" s="1"/>
  <c r="AH133" i="1" a="1"/>
  <c r="AH133" i="1"/>
  <c r="AG133" i="1" a="1"/>
  <c r="AG133" i="1" s="1"/>
  <c r="P133" i="1" s="1" a="1"/>
  <c r="P133" i="1" s="1"/>
  <c r="AF133" i="1" a="1"/>
  <c r="AF133" i="1"/>
  <c r="O133" i="1" s="1" a="1"/>
  <c r="O133" i="1" s="1"/>
  <c r="AE133" i="1" a="1"/>
  <c r="AE133" i="1" s="1"/>
  <c r="N133" i="1" s="1" a="1"/>
  <c r="N133" i="1" s="1"/>
  <c r="AD133" i="1" a="1"/>
  <c r="AD133" i="1"/>
  <c r="AC133" i="1" a="1"/>
  <c r="AC133" i="1" s="1"/>
  <c r="L133" i="1" s="1" a="1"/>
  <c r="L133" i="1" s="1"/>
  <c r="AB133" i="1" a="1"/>
  <c r="AB133" i="1"/>
  <c r="K133" i="1" s="1" a="1"/>
  <c r="K133" i="1" s="1"/>
  <c r="AA133" i="1" a="1"/>
  <c r="AA133" i="1" s="1"/>
  <c r="Z133" i="1" a="1"/>
  <c r="Z133" i="1"/>
  <c r="X133" i="1" a="1"/>
  <c r="X133" i="1"/>
  <c r="W133" i="1" a="1"/>
  <c r="W133" i="1"/>
  <c r="Q133" i="1" a="1"/>
  <c r="Q133" i="1"/>
  <c r="M133" i="1" a="1"/>
  <c r="M133" i="1"/>
  <c r="I133" i="1" a="1"/>
  <c r="I133" i="1"/>
  <c r="AK132" i="1" a="1"/>
  <c r="AK132" i="1"/>
  <c r="AJ132" i="1" a="1"/>
  <c r="AJ132" i="1" s="1"/>
  <c r="S132" i="1" s="1" a="1"/>
  <c r="S132" i="1" s="1"/>
  <c r="AI132" i="1" a="1"/>
  <c r="AI132" i="1"/>
  <c r="R132" i="1" s="1" a="1"/>
  <c r="R132" i="1" s="1"/>
  <c r="AH132" i="1" a="1"/>
  <c r="AH132" i="1" s="1"/>
  <c r="Q132" i="1" s="1" a="1"/>
  <c r="Q132" i="1" s="1"/>
  <c r="AG132" i="1" a="1"/>
  <c r="AG132" i="1"/>
  <c r="AF132" i="1" a="1"/>
  <c r="AF132" i="1" s="1"/>
  <c r="O132" i="1" s="1" a="1"/>
  <c r="O132" i="1" s="1"/>
  <c r="AE132" i="1" a="1"/>
  <c r="AE132" i="1"/>
  <c r="N132" i="1" s="1" a="1"/>
  <c r="N132" i="1" s="1"/>
  <c r="AD132" i="1" a="1"/>
  <c r="AD132" i="1" s="1"/>
  <c r="M132" i="1" s="1" a="1"/>
  <c r="M132" i="1" s="1"/>
  <c r="AC132" i="1" a="1"/>
  <c r="AC132" i="1"/>
  <c r="AB132" i="1" a="1"/>
  <c r="AB132" i="1" s="1"/>
  <c r="K132" i="1" s="1" a="1"/>
  <c r="K132" i="1" s="1"/>
  <c r="AA132" i="1" a="1"/>
  <c r="AA132" i="1"/>
  <c r="J132" i="1" s="1" a="1"/>
  <c r="J132" i="1" s="1"/>
  <c r="Z132" i="1" a="1"/>
  <c r="Z132" i="1" s="1"/>
  <c r="X132" i="1" a="1"/>
  <c r="X132" i="1"/>
  <c r="W132" i="1" a="1"/>
  <c r="W132" i="1"/>
  <c r="T132" i="1" a="1"/>
  <c r="T132" i="1"/>
  <c r="P132" i="1" a="1"/>
  <c r="P132" i="1"/>
  <c r="L132" i="1" a="1"/>
  <c r="L132" i="1"/>
  <c r="AK131" i="1" a="1"/>
  <c r="AK131" i="1" s="1"/>
  <c r="T131" i="1" s="1" a="1"/>
  <c r="T131" i="1" s="1"/>
  <c r="AJ131" i="1" a="1"/>
  <c r="AJ131" i="1"/>
  <c r="AI131" i="1" a="1"/>
  <c r="AI131" i="1" s="1"/>
  <c r="R131" i="1" s="1" a="1"/>
  <c r="R131" i="1" s="1"/>
  <c r="AH131" i="1" a="1"/>
  <c r="AH131" i="1"/>
  <c r="Q131" i="1" s="1" a="1"/>
  <c r="Q131" i="1" s="1"/>
  <c r="AG131" i="1" a="1"/>
  <c r="AG131" i="1" s="1"/>
  <c r="P131" i="1" s="1" a="1"/>
  <c r="P131" i="1" s="1"/>
  <c r="AF131" i="1" a="1"/>
  <c r="AF131" i="1"/>
  <c r="AE131" i="1" a="1"/>
  <c r="AE131" i="1" s="1"/>
  <c r="N131" i="1" s="1" a="1"/>
  <c r="N131" i="1" s="1"/>
  <c r="AD131" i="1" a="1"/>
  <c r="AD131" i="1"/>
  <c r="M131" i="1" s="1" a="1"/>
  <c r="M131" i="1" s="1"/>
  <c r="AC131" i="1" a="1"/>
  <c r="AC131" i="1" s="1"/>
  <c r="L131" i="1" s="1" a="1"/>
  <c r="L131" i="1" s="1"/>
  <c r="AB131" i="1" a="1"/>
  <c r="AB131" i="1"/>
  <c r="AA131" i="1" a="1"/>
  <c r="AA131" i="1" s="1"/>
  <c r="J131" i="1" s="1" a="1"/>
  <c r="J131" i="1" s="1"/>
  <c r="Z131" i="1" a="1"/>
  <c r="Z131" i="1"/>
  <c r="I131" i="1" s="1" a="1"/>
  <c r="I131" i="1" s="1"/>
  <c r="H131" i="1" s="1"/>
  <c r="X131" i="1" a="1"/>
  <c r="X131" i="1"/>
  <c r="W131" i="1" a="1"/>
  <c r="W131" i="1"/>
  <c r="S131" i="1" a="1"/>
  <c r="S131" i="1"/>
  <c r="O131" i="1" a="1"/>
  <c r="O131" i="1"/>
  <c r="K131" i="1" a="1"/>
  <c r="K131" i="1"/>
  <c r="AK130" i="1" a="1"/>
  <c r="AK130" i="1"/>
  <c r="T130" i="1" s="1" a="1"/>
  <c r="T130" i="1" s="1"/>
  <c r="AJ130" i="1" a="1"/>
  <c r="AJ130" i="1" s="1"/>
  <c r="S130" i="1" s="1" a="1"/>
  <c r="S130" i="1" s="1"/>
  <c r="AI130" i="1" a="1"/>
  <c r="AI130" i="1"/>
  <c r="AH130" i="1" a="1"/>
  <c r="AH130" i="1" s="1"/>
  <c r="Q130" i="1" s="1" a="1"/>
  <c r="Q130" i="1" s="1"/>
  <c r="AG130" i="1" a="1"/>
  <c r="AG130" i="1"/>
  <c r="P130" i="1" s="1" a="1"/>
  <c r="P130" i="1" s="1"/>
  <c r="AF130" i="1" a="1"/>
  <c r="AF130" i="1" s="1"/>
  <c r="O130" i="1" s="1" a="1"/>
  <c r="O130" i="1" s="1"/>
  <c r="AE130" i="1" a="1"/>
  <c r="AE130" i="1"/>
  <c r="AD130" i="1" a="1"/>
  <c r="AD130" i="1" s="1"/>
  <c r="M130" i="1" s="1" a="1"/>
  <c r="M130" i="1" s="1"/>
  <c r="AC130" i="1" a="1"/>
  <c r="AC130" i="1"/>
  <c r="L130" i="1" s="1" a="1"/>
  <c r="L130" i="1" s="1"/>
  <c r="AB130" i="1" a="1"/>
  <c r="AB130" i="1" s="1"/>
  <c r="K130" i="1" s="1" a="1"/>
  <c r="K130" i="1" s="1"/>
  <c r="AA130" i="1" a="1"/>
  <c r="AA130" i="1"/>
  <c r="Z130" i="1" a="1"/>
  <c r="Z130" i="1" s="1"/>
  <c r="X130" i="1" a="1"/>
  <c r="X130" i="1"/>
  <c r="W130" i="1" a="1"/>
  <c r="W130" i="1"/>
  <c r="R130" i="1" a="1"/>
  <c r="R130" i="1"/>
  <c r="N130" i="1" a="1"/>
  <c r="N130" i="1"/>
  <c r="J130" i="1" a="1"/>
  <c r="J130" i="1"/>
  <c r="AK129" i="1" a="1"/>
  <c r="AK129" i="1" s="1"/>
  <c r="T129" i="1" s="1" a="1"/>
  <c r="T129" i="1" s="1"/>
  <c r="AJ129" i="1" a="1"/>
  <c r="AJ129" i="1"/>
  <c r="S129" i="1" s="1" a="1"/>
  <c r="S129" i="1" s="1"/>
  <c r="AI129" i="1" a="1"/>
  <c r="AI129" i="1" s="1"/>
  <c r="R129" i="1" s="1" a="1"/>
  <c r="R129" i="1" s="1"/>
  <c r="AH129" i="1" a="1"/>
  <c r="AH129" i="1"/>
  <c r="AG129" i="1" a="1"/>
  <c r="AG129" i="1" s="1"/>
  <c r="P129" i="1" s="1" a="1"/>
  <c r="P129" i="1" s="1"/>
  <c r="AF129" i="1" a="1"/>
  <c r="AF129" i="1"/>
  <c r="O129" i="1" s="1" a="1"/>
  <c r="O129" i="1" s="1"/>
  <c r="AE129" i="1" a="1"/>
  <c r="AE129" i="1" s="1"/>
  <c r="N129" i="1" s="1" a="1"/>
  <c r="N129" i="1" s="1"/>
  <c r="AD129" i="1" a="1"/>
  <c r="AD129" i="1"/>
  <c r="AC129" i="1" a="1"/>
  <c r="AC129" i="1" s="1"/>
  <c r="L129" i="1" s="1" a="1"/>
  <c r="L129" i="1" s="1"/>
  <c r="AB129" i="1" a="1"/>
  <c r="AB129" i="1"/>
  <c r="K129" i="1" s="1" a="1"/>
  <c r="K129" i="1" s="1"/>
  <c r="AA129" i="1" a="1"/>
  <c r="AA129" i="1" s="1"/>
  <c r="Z129" i="1" a="1"/>
  <c r="Z129" i="1"/>
  <c r="X129" i="1" a="1"/>
  <c r="X129" i="1"/>
  <c r="W129" i="1" a="1"/>
  <c r="W129" i="1"/>
  <c r="Q129" i="1" a="1"/>
  <c r="Q129" i="1"/>
  <c r="M129" i="1" a="1"/>
  <c r="M129" i="1"/>
  <c r="I129" i="1" a="1"/>
  <c r="I129" i="1"/>
  <c r="AK128" i="1" a="1"/>
  <c r="AK128" i="1"/>
  <c r="AJ128" i="1" a="1"/>
  <c r="AJ128" i="1" s="1"/>
  <c r="S128" i="1" s="1" a="1"/>
  <c r="S128" i="1" s="1"/>
  <c r="AI128" i="1" a="1"/>
  <c r="AI128" i="1"/>
  <c r="R128" i="1" s="1" a="1"/>
  <c r="R128" i="1" s="1"/>
  <c r="AH128" i="1" a="1"/>
  <c r="AH128" i="1" s="1"/>
  <c r="Q128" i="1" s="1" a="1"/>
  <c r="Q128" i="1" s="1"/>
  <c r="AG128" i="1" a="1"/>
  <c r="AG128" i="1"/>
  <c r="AF128" i="1" a="1"/>
  <c r="AF128" i="1" s="1"/>
  <c r="O128" i="1" s="1" a="1"/>
  <c r="O128" i="1" s="1"/>
  <c r="AE128" i="1" a="1"/>
  <c r="AE128" i="1"/>
  <c r="N128" i="1" s="1" a="1"/>
  <c r="N128" i="1" s="1"/>
  <c r="AD128" i="1" a="1"/>
  <c r="AD128" i="1" s="1"/>
  <c r="M128" i="1" s="1" a="1"/>
  <c r="M128" i="1" s="1"/>
  <c r="AC128" i="1" a="1"/>
  <c r="AC128" i="1"/>
  <c r="AB128" i="1" a="1"/>
  <c r="AB128" i="1" s="1"/>
  <c r="K128" i="1" s="1" a="1"/>
  <c r="K128" i="1" s="1"/>
  <c r="AA128" i="1" a="1"/>
  <c r="AA128" i="1"/>
  <c r="J128" i="1" s="1" a="1"/>
  <c r="J128" i="1" s="1"/>
  <c r="Z128" i="1" a="1"/>
  <c r="Z128" i="1" s="1"/>
  <c r="X128" i="1" a="1"/>
  <c r="X128" i="1"/>
  <c r="W128" i="1" a="1"/>
  <c r="W128" i="1"/>
  <c r="T128" i="1" a="1"/>
  <c r="T128" i="1"/>
  <c r="P128" i="1" a="1"/>
  <c r="P128" i="1"/>
  <c r="L128" i="1" a="1"/>
  <c r="L128" i="1"/>
  <c r="AK127" i="1" a="1"/>
  <c r="AK127" i="1" s="1"/>
  <c r="T127" i="1" s="1" a="1"/>
  <c r="T127" i="1" s="1"/>
  <c r="AJ127" i="1" a="1"/>
  <c r="AJ127" i="1"/>
  <c r="AI127" i="1" a="1"/>
  <c r="AI127" i="1" s="1"/>
  <c r="R127" i="1" s="1" a="1"/>
  <c r="R127" i="1" s="1"/>
  <c r="AH127" i="1" a="1"/>
  <c r="AH127" i="1"/>
  <c r="Q127" i="1" s="1" a="1"/>
  <c r="Q127" i="1" s="1"/>
  <c r="AG127" i="1" a="1"/>
  <c r="AG127" i="1" s="1"/>
  <c r="P127" i="1" s="1" a="1"/>
  <c r="P127" i="1" s="1"/>
  <c r="AF127" i="1" a="1"/>
  <c r="AF127" i="1"/>
  <c r="AE127" i="1" a="1"/>
  <c r="AE127" i="1" s="1"/>
  <c r="N127" i="1" s="1" a="1"/>
  <c r="N127" i="1" s="1"/>
  <c r="AD127" i="1" a="1"/>
  <c r="AD127" i="1"/>
  <c r="M127" i="1" s="1" a="1"/>
  <c r="M127" i="1" s="1"/>
  <c r="AC127" i="1" a="1"/>
  <c r="AC127" i="1" s="1"/>
  <c r="L127" i="1" s="1" a="1"/>
  <c r="L127" i="1" s="1"/>
  <c r="AB127" i="1" a="1"/>
  <c r="AB127" i="1"/>
  <c r="AA127" i="1" a="1"/>
  <c r="AA127" i="1" s="1"/>
  <c r="J127" i="1" s="1" a="1"/>
  <c r="J127" i="1" s="1"/>
  <c r="Z127" i="1" a="1"/>
  <c r="Z127" i="1"/>
  <c r="I127" i="1" s="1" a="1"/>
  <c r="I127" i="1" s="1"/>
  <c r="X127" i="1" a="1"/>
  <c r="X127" i="1"/>
  <c r="W127" i="1" a="1"/>
  <c r="W127" i="1"/>
  <c r="S127" i="1" a="1"/>
  <c r="S127" i="1"/>
  <c r="O127" i="1" a="1"/>
  <c r="O127" i="1"/>
  <c r="K127" i="1" a="1"/>
  <c r="K127" i="1"/>
  <c r="AK126" i="1" a="1"/>
  <c r="AK126" i="1"/>
  <c r="T126" i="1" s="1" a="1"/>
  <c r="T126" i="1" s="1"/>
  <c r="AJ126" i="1" a="1"/>
  <c r="AJ126" i="1" s="1"/>
  <c r="S126" i="1" s="1" a="1"/>
  <c r="S126" i="1" s="1"/>
  <c r="AI126" i="1" a="1"/>
  <c r="AI126" i="1"/>
  <c r="AH126" i="1" a="1"/>
  <c r="AH126" i="1" s="1"/>
  <c r="Q126" i="1" s="1" a="1"/>
  <c r="Q126" i="1" s="1"/>
  <c r="AG126" i="1" a="1"/>
  <c r="AG126" i="1"/>
  <c r="P126" i="1" s="1" a="1"/>
  <c r="P126" i="1" s="1"/>
  <c r="AF126" i="1" a="1"/>
  <c r="AF126" i="1" s="1"/>
  <c r="O126" i="1" s="1" a="1"/>
  <c r="O126" i="1" s="1"/>
  <c r="AE126" i="1" a="1"/>
  <c r="AE126" i="1"/>
  <c r="AD126" i="1" a="1"/>
  <c r="AD126" i="1" s="1"/>
  <c r="M126" i="1" s="1" a="1"/>
  <c r="M126" i="1" s="1"/>
  <c r="AC126" i="1" a="1"/>
  <c r="AC126" i="1"/>
  <c r="L126" i="1" s="1" a="1"/>
  <c r="L126" i="1" s="1"/>
  <c r="AB126" i="1" a="1"/>
  <c r="AB126" i="1" s="1"/>
  <c r="K126" i="1" s="1" a="1"/>
  <c r="K126" i="1" s="1"/>
  <c r="AA126" i="1" a="1"/>
  <c r="AA126" i="1"/>
  <c r="Z126" i="1" a="1"/>
  <c r="Z126" i="1" s="1"/>
  <c r="X126" i="1" a="1"/>
  <c r="X126" i="1"/>
  <c r="W126" i="1" a="1"/>
  <c r="W126" i="1"/>
  <c r="R126" i="1" a="1"/>
  <c r="R126" i="1"/>
  <c r="N126" i="1" a="1"/>
  <c r="N126" i="1"/>
  <c r="J126" i="1" a="1"/>
  <c r="J126" i="1"/>
  <c r="AK125" i="1" a="1"/>
  <c r="AK125" i="1" s="1"/>
  <c r="T125" i="1" s="1" a="1"/>
  <c r="T125" i="1" s="1"/>
  <c r="AJ125" i="1" a="1"/>
  <c r="AJ125" i="1"/>
  <c r="S125" i="1" s="1" a="1"/>
  <c r="S125" i="1" s="1"/>
  <c r="AI125" i="1" a="1"/>
  <c r="AI125" i="1" s="1"/>
  <c r="R125" i="1" s="1" a="1"/>
  <c r="R125" i="1" s="1"/>
  <c r="AH125" i="1" a="1"/>
  <c r="AH125" i="1"/>
  <c r="AG125" i="1" a="1"/>
  <c r="AG125" i="1" s="1"/>
  <c r="P125" i="1" s="1" a="1"/>
  <c r="P125" i="1" s="1"/>
  <c r="AF125" i="1" a="1"/>
  <c r="AF125" i="1"/>
  <c r="O125" i="1" s="1" a="1"/>
  <c r="O125" i="1" s="1"/>
  <c r="AE125" i="1" a="1"/>
  <c r="AE125" i="1" s="1"/>
  <c r="N125" i="1" s="1" a="1"/>
  <c r="N125" i="1" s="1"/>
  <c r="AD125" i="1" a="1"/>
  <c r="AD125" i="1"/>
  <c r="AC125" i="1" a="1"/>
  <c r="AC125" i="1" s="1"/>
  <c r="L125" i="1" s="1" a="1"/>
  <c r="L125" i="1" s="1"/>
  <c r="AB125" i="1" a="1"/>
  <c r="AB125" i="1"/>
  <c r="K125" i="1" s="1" a="1"/>
  <c r="K125" i="1" s="1"/>
  <c r="AA125" i="1" a="1"/>
  <c r="AA125" i="1" s="1"/>
  <c r="Z125" i="1" a="1"/>
  <c r="Z125" i="1"/>
  <c r="X125" i="1" a="1"/>
  <c r="X125" i="1"/>
  <c r="W125" i="1" a="1"/>
  <c r="W125" i="1"/>
  <c r="Q125" i="1" a="1"/>
  <c r="Q125" i="1"/>
  <c r="M125" i="1" a="1"/>
  <c r="M125" i="1"/>
  <c r="I125" i="1" a="1"/>
  <c r="I125" i="1"/>
  <c r="AK124" i="1" a="1"/>
  <c r="AK124" i="1"/>
  <c r="AJ124" i="1" a="1"/>
  <c r="AJ124" i="1" s="1"/>
  <c r="S124" i="1" s="1" a="1"/>
  <c r="S124" i="1" s="1"/>
  <c r="AI124" i="1" a="1"/>
  <c r="AI124" i="1"/>
  <c r="R124" i="1" s="1" a="1"/>
  <c r="R124" i="1" s="1"/>
  <c r="AH124" i="1" a="1"/>
  <c r="AH124" i="1" s="1"/>
  <c r="Q124" i="1" s="1" a="1"/>
  <c r="Q124" i="1" s="1"/>
  <c r="AG124" i="1" a="1"/>
  <c r="AG124" i="1"/>
  <c r="AF124" i="1" a="1"/>
  <c r="AF124" i="1" s="1"/>
  <c r="O124" i="1" s="1" a="1"/>
  <c r="O124" i="1" s="1"/>
  <c r="AE124" i="1" a="1"/>
  <c r="AE124" i="1"/>
  <c r="N124" i="1" s="1" a="1"/>
  <c r="N124" i="1" s="1"/>
  <c r="AD124" i="1" a="1"/>
  <c r="AD124" i="1" s="1"/>
  <c r="M124" i="1" s="1" a="1"/>
  <c r="M124" i="1" s="1"/>
  <c r="AC124" i="1" a="1"/>
  <c r="AC124" i="1"/>
  <c r="AB124" i="1" a="1"/>
  <c r="AB124" i="1" s="1"/>
  <c r="K124" i="1" s="1" a="1"/>
  <c r="K124" i="1" s="1"/>
  <c r="AA124" i="1" a="1"/>
  <c r="AA124" i="1"/>
  <c r="J124" i="1" s="1" a="1"/>
  <c r="J124" i="1" s="1"/>
  <c r="Z124" i="1" a="1"/>
  <c r="Z124" i="1" s="1"/>
  <c r="X124" i="1" a="1"/>
  <c r="X124" i="1"/>
  <c r="W124" i="1" a="1"/>
  <c r="W124" i="1"/>
  <c r="T124" i="1" a="1"/>
  <c r="T124" i="1"/>
  <c r="P124" i="1" a="1"/>
  <c r="P124" i="1"/>
  <c r="L124" i="1" a="1"/>
  <c r="L124" i="1"/>
  <c r="AK123" i="1" a="1"/>
  <c r="AK123" i="1" s="1"/>
  <c r="T123" i="1" s="1" a="1"/>
  <c r="T123" i="1" s="1"/>
  <c r="AJ123" i="1" a="1"/>
  <c r="AJ123" i="1"/>
  <c r="AI123" i="1" a="1"/>
  <c r="AI123" i="1" s="1"/>
  <c r="R123" i="1" s="1" a="1"/>
  <c r="R123" i="1" s="1"/>
  <c r="AH123" i="1" a="1"/>
  <c r="AH123" i="1"/>
  <c r="Q123" i="1" s="1" a="1"/>
  <c r="Q123" i="1" s="1"/>
  <c r="AG123" i="1" a="1"/>
  <c r="AG123" i="1" s="1"/>
  <c r="P123" i="1" s="1" a="1"/>
  <c r="P123" i="1" s="1"/>
  <c r="AF123" i="1" a="1"/>
  <c r="AF123" i="1"/>
  <c r="AE123" i="1" a="1"/>
  <c r="AE123" i="1" s="1"/>
  <c r="N123" i="1" s="1" a="1"/>
  <c r="N123" i="1" s="1"/>
  <c r="AD123" i="1" a="1"/>
  <c r="AD123" i="1"/>
  <c r="M123" i="1" s="1" a="1"/>
  <c r="M123" i="1" s="1"/>
  <c r="AC123" i="1" a="1"/>
  <c r="AC123" i="1" s="1"/>
  <c r="L123" i="1" s="1" a="1"/>
  <c r="L123" i="1" s="1"/>
  <c r="AB123" i="1" a="1"/>
  <c r="AB123" i="1"/>
  <c r="AA123" i="1" a="1"/>
  <c r="AA123" i="1" s="1"/>
  <c r="Z123" i="1" a="1"/>
  <c r="Z123" i="1"/>
  <c r="I123" i="1" s="1" a="1"/>
  <c r="I123" i="1" s="1"/>
  <c r="X123" i="1" a="1"/>
  <c r="X123" i="1"/>
  <c r="W123" i="1" a="1"/>
  <c r="W123" i="1"/>
  <c r="S123" i="1" a="1"/>
  <c r="S123" i="1"/>
  <c r="O123" i="1" a="1"/>
  <c r="O123" i="1"/>
  <c r="K123" i="1" a="1"/>
  <c r="K123" i="1"/>
  <c r="AI122" i="1"/>
  <c r="AE122" i="1"/>
  <c r="AA122" i="1"/>
  <c r="X122" i="1" a="1"/>
  <c r="X122" i="1"/>
  <c r="W122" i="1" a="1"/>
  <c r="W122" i="1"/>
  <c r="AK121" i="1"/>
  <c r="AG121" i="1"/>
  <c r="AC121" i="1"/>
  <c r="X121" i="1" a="1"/>
  <c r="X121" i="1"/>
  <c r="W121" i="1" a="1"/>
  <c r="W121" i="1"/>
  <c r="X120" i="1" a="1"/>
  <c r="X120" i="1"/>
  <c r="W120" i="1" a="1"/>
  <c r="W120" i="1"/>
  <c r="X119" i="1" a="1"/>
  <c r="X119" i="1"/>
  <c r="W119" i="1" a="1"/>
  <c r="W119" i="1"/>
  <c r="AI118" i="1"/>
  <c r="AI120" i="1" s="1"/>
  <c r="AE118" i="1"/>
  <c r="AE120" i="1" s="1"/>
  <c r="AA118" i="1"/>
  <c r="AA120" i="1" s="1"/>
  <c r="X118" i="1" a="1"/>
  <c r="X118" i="1"/>
  <c r="W118" i="1" a="1"/>
  <c r="W118" i="1" s="1"/>
  <c r="AK117" i="1" a="1"/>
  <c r="AK117" i="1" s="1"/>
  <c r="T117" i="1" s="1" a="1"/>
  <c r="T117" i="1" s="1"/>
  <c r="AJ117" i="1" a="1"/>
  <c r="AJ117" i="1"/>
  <c r="AI117" i="1" a="1"/>
  <c r="AI117" i="1" s="1"/>
  <c r="R117" i="1" s="1" a="1"/>
  <c r="R117" i="1" s="1"/>
  <c r="AH117" i="1" a="1"/>
  <c r="AH117" i="1"/>
  <c r="Q117" i="1" s="1" a="1"/>
  <c r="Q117" i="1" s="1"/>
  <c r="AG117" i="1" a="1"/>
  <c r="AG117" i="1" s="1"/>
  <c r="AF117" i="1" a="1"/>
  <c r="AF117" i="1"/>
  <c r="AE117" i="1" a="1"/>
  <c r="AE117" i="1" s="1"/>
  <c r="AD117" i="1" a="1"/>
  <c r="AD117" i="1"/>
  <c r="M117" i="1" s="1" a="1"/>
  <c r="M117" i="1" s="1"/>
  <c r="AC117" i="1" a="1"/>
  <c r="AC117" i="1" s="1"/>
  <c r="L117" i="1" s="1" a="1"/>
  <c r="L117" i="1" s="1"/>
  <c r="AB117" i="1" a="1"/>
  <c r="AB117" i="1"/>
  <c r="AA117" i="1" a="1"/>
  <c r="AA117" i="1" s="1"/>
  <c r="J117" i="1" s="1" a="1"/>
  <c r="J117" i="1" s="1"/>
  <c r="Z117" i="1" a="1"/>
  <c r="Z117" i="1"/>
  <c r="I117" i="1" s="1" a="1"/>
  <c r="I117" i="1" s="1"/>
  <c r="X117" i="1" a="1"/>
  <c r="X117" i="1" s="1"/>
  <c r="W117" i="1" a="1"/>
  <c r="W117" i="1"/>
  <c r="S117" i="1" a="1"/>
  <c r="S117" i="1"/>
  <c r="O117" i="1" a="1"/>
  <c r="O117" i="1"/>
  <c r="K117" i="1" a="1"/>
  <c r="K117" i="1"/>
  <c r="AK116" i="1" a="1"/>
  <c r="AK116" i="1"/>
  <c r="AK118" i="1" s="1"/>
  <c r="AK120" i="1" s="1"/>
  <c r="AJ116" i="1" a="1"/>
  <c r="AJ116" i="1" s="1"/>
  <c r="AI116" i="1" a="1"/>
  <c r="AI116" i="1"/>
  <c r="AH116" i="1" a="1"/>
  <c r="AH116" i="1" s="1"/>
  <c r="AG116" i="1" a="1"/>
  <c r="AG116" i="1"/>
  <c r="AG122" i="1" s="1"/>
  <c r="AF116" i="1" a="1"/>
  <c r="AF116" i="1" s="1"/>
  <c r="AE116" i="1" a="1"/>
  <c r="AE116" i="1"/>
  <c r="AE121" i="1" s="1"/>
  <c r="AD116" i="1" a="1"/>
  <c r="AD116" i="1" s="1"/>
  <c r="AC116" i="1" a="1"/>
  <c r="AC116" i="1"/>
  <c r="AC118" i="1" s="1"/>
  <c r="AC120" i="1" s="1"/>
  <c r="AB116" i="1" a="1"/>
  <c r="AB116" i="1" s="1"/>
  <c r="AA116" i="1" a="1"/>
  <c r="AA116" i="1"/>
  <c r="Z116" i="1" a="1"/>
  <c r="Z116" i="1" s="1"/>
  <c r="X116" i="1" a="1"/>
  <c r="X116" i="1"/>
  <c r="W116" i="1" a="1"/>
  <c r="W116" i="1"/>
  <c r="R116" i="1" a="1"/>
  <c r="R116" i="1"/>
  <c r="N116" i="1" a="1"/>
  <c r="N116" i="1"/>
  <c r="J116" i="1" a="1"/>
  <c r="J116" i="1"/>
  <c r="AK115" i="1" a="1"/>
  <c r="AK115" i="1" s="1"/>
  <c r="AJ115" i="1" a="1"/>
  <c r="AJ115" i="1"/>
  <c r="AI115" i="1" a="1"/>
  <c r="AI115" i="1" s="1"/>
  <c r="R115" i="1" s="1" a="1"/>
  <c r="R115" i="1" s="1"/>
  <c r="AH115" i="1" a="1"/>
  <c r="AH115" i="1"/>
  <c r="AG115" i="1" a="1"/>
  <c r="AG115" i="1" s="1"/>
  <c r="AF115" i="1" a="1"/>
  <c r="AF115" i="1"/>
  <c r="AE115" i="1" a="1"/>
  <c r="AE115" i="1" s="1"/>
  <c r="AD115" i="1" a="1"/>
  <c r="AD115" i="1"/>
  <c r="AC115" i="1" a="1"/>
  <c r="AC115" i="1" s="1"/>
  <c r="AB115" i="1" a="1"/>
  <c r="AB115" i="1"/>
  <c r="AA115" i="1" a="1"/>
  <c r="AA115" i="1" s="1"/>
  <c r="Z115" i="1" a="1"/>
  <c r="Z115" i="1"/>
  <c r="X115" i="1" a="1"/>
  <c r="X115" i="1"/>
  <c r="W115" i="1" a="1"/>
  <c r="W115" i="1"/>
  <c r="W140" i="1" s="1"/>
  <c r="Q115" i="1" a="1"/>
  <c r="Q115" i="1"/>
  <c r="M115" i="1" a="1"/>
  <c r="M115" i="1"/>
  <c r="I115" i="1" a="1"/>
  <c r="I115" i="1"/>
  <c r="A114" i="1" a="1"/>
  <c r="A114" i="1" s="1"/>
  <c r="C114" i="1" s="1"/>
  <c r="D114" i="1" s="1"/>
  <c r="AK113" i="1" a="1"/>
  <c r="AK113" i="1"/>
  <c r="AJ113" i="1" a="1"/>
  <c r="AJ113" i="1" s="1"/>
  <c r="S113" i="1" s="1" a="1"/>
  <c r="S113" i="1" s="1"/>
  <c r="AI113" i="1" a="1"/>
  <c r="AI113" i="1"/>
  <c r="R113" i="1" s="1" a="1"/>
  <c r="R113" i="1" s="1"/>
  <c r="AH113" i="1" a="1"/>
  <c r="AH113" i="1" s="1"/>
  <c r="Q113" i="1" s="1" a="1"/>
  <c r="Q113" i="1" s="1"/>
  <c r="AG113" i="1" a="1"/>
  <c r="AG113" i="1"/>
  <c r="AF113" i="1" a="1"/>
  <c r="AF113" i="1" s="1"/>
  <c r="O113" i="1" s="1" a="1"/>
  <c r="O113" i="1" s="1"/>
  <c r="AE113" i="1" a="1"/>
  <c r="AE113" i="1"/>
  <c r="N113" i="1" s="1" a="1"/>
  <c r="N113" i="1" s="1"/>
  <c r="AD113" i="1" a="1"/>
  <c r="AD113" i="1" s="1"/>
  <c r="M113" i="1" s="1" a="1"/>
  <c r="M113" i="1" s="1"/>
  <c r="AC113" i="1" a="1"/>
  <c r="AC113" i="1"/>
  <c r="AB113" i="1" a="1"/>
  <c r="AB113" i="1" s="1"/>
  <c r="K113" i="1" s="1" a="1"/>
  <c r="K113" i="1" s="1"/>
  <c r="AA113" i="1" a="1"/>
  <c r="AA113" i="1"/>
  <c r="J113" i="1" s="1" a="1"/>
  <c r="J113" i="1" s="1"/>
  <c r="Z113" i="1" a="1"/>
  <c r="Z113" i="1" s="1"/>
  <c r="X113" i="1" a="1"/>
  <c r="X113" i="1"/>
  <c r="W113" i="1" a="1"/>
  <c r="W113" i="1"/>
  <c r="T113" i="1" a="1"/>
  <c r="T113" i="1"/>
  <c r="P113" i="1" a="1"/>
  <c r="P113" i="1"/>
  <c r="L113" i="1" a="1"/>
  <c r="L113" i="1"/>
  <c r="AK112" i="1" a="1"/>
  <c r="AK112" i="1" s="1"/>
  <c r="T112" i="1" s="1" a="1"/>
  <c r="T112" i="1" s="1"/>
  <c r="AJ112" i="1" a="1"/>
  <c r="AJ112" i="1"/>
  <c r="AI112" i="1" a="1"/>
  <c r="AI112" i="1" s="1"/>
  <c r="R112" i="1" s="1" a="1"/>
  <c r="R112" i="1" s="1"/>
  <c r="AH112" i="1" a="1"/>
  <c r="AH112" i="1"/>
  <c r="Q112" i="1" s="1" a="1"/>
  <c r="Q112" i="1" s="1"/>
  <c r="AG112" i="1" a="1"/>
  <c r="AG112" i="1" s="1"/>
  <c r="P112" i="1" s="1" a="1"/>
  <c r="P112" i="1" s="1"/>
  <c r="AF112" i="1" a="1"/>
  <c r="AF112" i="1"/>
  <c r="AE112" i="1" a="1"/>
  <c r="AE112" i="1" s="1"/>
  <c r="N112" i="1" s="1" a="1"/>
  <c r="N112" i="1" s="1"/>
  <c r="AD112" i="1" a="1"/>
  <c r="AD112" i="1"/>
  <c r="M112" i="1" s="1" a="1"/>
  <c r="M112" i="1" s="1"/>
  <c r="AC112" i="1" a="1"/>
  <c r="AC112" i="1" s="1"/>
  <c r="L112" i="1" s="1" a="1"/>
  <c r="L112" i="1" s="1"/>
  <c r="AB112" i="1" a="1"/>
  <c r="AB112" i="1"/>
  <c r="AA112" i="1" a="1"/>
  <c r="AA112" i="1" s="1"/>
  <c r="J112" i="1" s="1" a="1"/>
  <c r="J112" i="1" s="1"/>
  <c r="Z112" i="1" a="1"/>
  <c r="Z112" i="1"/>
  <c r="I112" i="1" s="1" a="1"/>
  <c r="I112" i="1" s="1"/>
  <c r="X112" i="1" a="1"/>
  <c r="X112" i="1"/>
  <c r="W112" i="1" a="1"/>
  <c r="W112" i="1"/>
  <c r="S112" i="1" a="1"/>
  <c r="S112" i="1"/>
  <c r="O112" i="1" a="1"/>
  <c r="O112" i="1"/>
  <c r="K112" i="1" a="1"/>
  <c r="K112" i="1"/>
  <c r="AK111" i="1" a="1"/>
  <c r="AK111" i="1"/>
  <c r="T111" i="1" s="1" a="1"/>
  <c r="T111" i="1" s="1"/>
  <c r="AJ111" i="1" a="1"/>
  <c r="AJ111" i="1" s="1"/>
  <c r="S111" i="1" s="1" a="1"/>
  <c r="S111" i="1" s="1"/>
  <c r="AI111" i="1" a="1"/>
  <c r="AI111" i="1"/>
  <c r="AH111" i="1" a="1"/>
  <c r="AH111" i="1" s="1"/>
  <c r="Q111" i="1" s="1" a="1"/>
  <c r="Q111" i="1" s="1"/>
  <c r="AG111" i="1" a="1"/>
  <c r="AG111" i="1"/>
  <c r="P111" i="1" s="1" a="1"/>
  <c r="P111" i="1" s="1"/>
  <c r="AF111" i="1" a="1"/>
  <c r="AF111" i="1" s="1"/>
  <c r="O111" i="1" s="1" a="1"/>
  <c r="O111" i="1" s="1"/>
  <c r="AE111" i="1" a="1"/>
  <c r="AE111" i="1"/>
  <c r="AD111" i="1" a="1"/>
  <c r="AD111" i="1" s="1"/>
  <c r="M111" i="1" s="1" a="1"/>
  <c r="M111" i="1" s="1"/>
  <c r="AC111" i="1" a="1"/>
  <c r="AC111" i="1"/>
  <c r="L111" i="1" s="1" a="1"/>
  <c r="L111" i="1" s="1"/>
  <c r="AB111" i="1" a="1"/>
  <c r="AB111" i="1" s="1"/>
  <c r="K111" i="1" s="1" a="1"/>
  <c r="K111" i="1" s="1"/>
  <c r="AA111" i="1" a="1"/>
  <c r="AA111" i="1"/>
  <c r="Z111" i="1" a="1"/>
  <c r="Z111" i="1" s="1"/>
  <c r="X111" i="1" a="1"/>
  <c r="X111" i="1"/>
  <c r="W111" i="1" a="1"/>
  <c r="W111" i="1"/>
  <c r="R111" i="1" a="1"/>
  <c r="R111" i="1"/>
  <c r="N111" i="1" a="1"/>
  <c r="N111" i="1"/>
  <c r="J111" i="1" a="1"/>
  <c r="J111" i="1"/>
  <c r="AK110" i="1" a="1"/>
  <c r="AK110" i="1" s="1"/>
  <c r="T110" i="1" s="1" a="1"/>
  <c r="T110" i="1" s="1"/>
  <c r="AJ110" i="1" a="1"/>
  <c r="AJ110" i="1"/>
  <c r="S110" i="1" s="1" a="1"/>
  <c r="S110" i="1" s="1"/>
  <c r="AI110" i="1" a="1"/>
  <c r="AI110" i="1" s="1"/>
  <c r="R110" i="1" s="1" a="1"/>
  <c r="R110" i="1" s="1"/>
  <c r="AH110" i="1" a="1"/>
  <c r="AH110" i="1"/>
  <c r="AG110" i="1" a="1"/>
  <c r="AG110" i="1" s="1"/>
  <c r="P110" i="1" s="1" a="1"/>
  <c r="P110" i="1" s="1"/>
  <c r="AF110" i="1" a="1"/>
  <c r="AF110" i="1"/>
  <c r="O110" i="1" s="1" a="1"/>
  <c r="O110" i="1" s="1"/>
  <c r="AE110" i="1" a="1"/>
  <c r="AE110" i="1" s="1"/>
  <c r="N110" i="1" s="1" a="1"/>
  <c r="N110" i="1" s="1"/>
  <c r="AD110" i="1" a="1"/>
  <c r="AD110" i="1"/>
  <c r="AC110" i="1" a="1"/>
  <c r="AC110" i="1" s="1"/>
  <c r="L110" i="1" s="1" a="1"/>
  <c r="L110" i="1" s="1"/>
  <c r="AB110" i="1" a="1"/>
  <c r="AB110" i="1"/>
  <c r="K110" i="1" s="1" a="1"/>
  <c r="K110" i="1" s="1"/>
  <c r="AA110" i="1" a="1"/>
  <c r="AA110" i="1" s="1"/>
  <c r="Z110" i="1" a="1"/>
  <c r="Z110" i="1"/>
  <c r="X110" i="1" a="1"/>
  <c r="X110" i="1"/>
  <c r="W110" i="1" a="1"/>
  <c r="W110" i="1"/>
  <c r="Q110" i="1" a="1"/>
  <c r="Q110" i="1"/>
  <c r="M110" i="1" a="1"/>
  <c r="M110" i="1"/>
  <c r="I110" i="1" a="1"/>
  <c r="I110" i="1"/>
  <c r="AK109" i="1" a="1"/>
  <c r="AK109" i="1"/>
  <c r="AJ109" i="1" a="1"/>
  <c r="AJ109" i="1" s="1"/>
  <c r="S109" i="1" s="1" a="1"/>
  <c r="S109" i="1" s="1"/>
  <c r="AI109" i="1" a="1"/>
  <c r="AI109" i="1"/>
  <c r="R109" i="1" s="1" a="1"/>
  <c r="R109" i="1" s="1"/>
  <c r="AH109" i="1" a="1"/>
  <c r="AH109" i="1" s="1"/>
  <c r="Q109" i="1" s="1" a="1"/>
  <c r="Q109" i="1" s="1"/>
  <c r="AG109" i="1" a="1"/>
  <c r="AG109" i="1"/>
  <c r="AF109" i="1" a="1"/>
  <c r="AF109" i="1" s="1"/>
  <c r="O109" i="1" s="1" a="1"/>
  <c r="O109" i="1" s="1"/>
  <c r="AE109" i="1" a="1"/>
  <c r="AE109" i="1"/>
  <c r="N109" i="1" s="1" a="1"/>
  <c r="N109" i="1" s="1"/>
  <c r="AD109" i="1" a="1"/>
  <c r="AD109" i="1" s="1"/>
  <c r="M109" i="1" s="1" a="1"/>
  <c r="M109" i="1" s="1"/>
  <c r="AC109" i="1" a="1"/>
  <c r="AC109" i="1"/>
  <c r="AB109" i="1" a="1"/>
  <c r="AB109" i="1" s="1"/>
  <c r="K109" i="1" s="1" a="1"/>
  <c r="K109" i="1" s="1"/>
  <c r="AA109" i="1" a="1"/>
  <c r="AA109" i="1"/>
  <c r="J109" i="1" s="1" a="1"/>
  <c r="J109" i="1" s="1"/>
  <c r="Z109" i="1" a="1"/>
  <c r="Z109" i="1" s="1"/>
  <c r="X109" i="1" a="1"/>
  <c r="X109" i="1"/>
  <c r="W109" i="1" a="1"/>
  <c r="W109" i="1"/>
  <c r="T109" i="1" a="1"/>
  <c r="T109" i="1"/>
  <c r="P109" i="1" a="1"/>
  <c r="P109" i="1"/>
  <c r="L109" i="1" a="1"/>
  <c r="L109" i="1"/>
  <c r="AK108" i="1" a="1"/>
  <c r="AK108" i="1" s="1"/>
  <c r="T108" i="1" s="1" a="1"/>
  <c r="T108" i="1" s="1"/>
  <c r="AJ108" i="1" a="1"/>
  <c r="AJ108" i="1"/>
  <c r="AI108" i="1" a="1"/>
  <c r="AI108" i="1" s="1"/>
  <c r="R108" i="1" s="1" a="1"/>
  <c r="R108" i="1" s="1"/>
  <c r="AH108" i="1" a="1"/>
  <c r="AH108" i="1"/>
  <c r="Q108" i="1" s="1" a="1"/>
  <c r="Q108" i="1" s="1"/>
  <c r="AG108" i="1" a="1"/>
  <c r="AG108" i="1" s="1"/>
  <c r="P108" i="1" s="1" a="1"/>
  <c r="P108" i="1" s="1"/>
  <c r="AF108" i="1" a="1"/>
  <c r="AF108" i="1"/>
  <c r="AE108" i="1" a="1"/>
  <c r="AE108" i="1" s="1"/>
  <c r="N108" i="1" s="1" a="1"/>
  <c r="N108" i="1" s="1"/>
  <c r="AD108" i="1" a="1"/>
  <c r="AD108" i="1"/>
  <c r="M108" i="1" s="1" a="1"/>
  <c r="M108" i="1" s="1"/>
  <c r="AC108" i="1" a="1"/>
  <c r="AC108" i="1" s="1"/>
  <c r="AB108" i="1" a="1"/>
  <c r="AB108" i="1"/>
  <c r="AA108" i="1" a="1"/>
  <c r="AA108" i="1" s="1"/>
  <c r="J108" i="1" s="1" a="1"/>
  <c r="J108" i="1" s="1"/>
  <c r="Z108" i="1" a="1"/>
  <c r="Z108" i="1"/>
  <c r="I108" i="1" s="1" a="1"/>
  <c r="I108" i="1" s="1"/>
  <c r="X108" i="1" a="1"/>
  <c r="X108" i="1"/>
  <c r="W108" i="1" a="1"/>
  <c r="W108" i="1"/>
  <c r="S108" i="1" a="1"/>
  <c r="S108" i="1"/>
  <c r="O108" i="1" a="1"/>
  <c r="O108" i="1"/>
  <c r="K108" i="1" a="1"/>
  <c r="K108" i="1"/>
  <c r="AK107" i="1" a="1"/>
  <c r="AK107" i="1"/>
  <c r="T107" i="1" s="1" a="1"/>
  <c r="T107" i="1" s="1"/>
  <c r="AJ107" i="1" a="1"/>
  <c r="AJ107" i="1" s="1"/>
  <c r="S107" i="1" s="1" a="1"/>
  <c r="S107" i="1" s="1"/>
  <c r="AI107" i="1" a="1"/>
  <c r="AI107" i="1"/>
  <c r="AH107" i="1" a="1"/>
  <c r="AH107" i="1" s="1"/>
  <c r="Q107" i="1" s="1" a="1"/>
  <c r="Q107" i="1" s="1"/>
  <c r="AG107" i="1" a="1"/>
  <c r="AG107" i="1"/>
  <c r="P107" i="1" s="1" a="1"/>
  <c r="P107" i="1" s="1"/>
  <c r="AF107" i="1" a="1"/>
  <c r="AF107" i="1" s="1"/>
  <c r="O107" i="1" s="1" a="1"/>
  <c r="O107" i="1" s="1"/>
  <c r="AE107" i="1" a="1"/>
  <c r="AE107" i="1"/>
  <c r="AD107" i="1" a="1"/>
  <c r="AD107" i="1" s="1"/>
  <c r="M107" i="1" s="1" a="1"/>
  <c r="M107" i="1" s="1"/>
  <c r="AC107" i="1" a="1"/>
  <c r="AC107" i="1"/>
  <c r="L107" i="1" s="1" a="1"/>
  <c r="L107" i="1" s="1"/>
  <c r="AB107" i="1" a="1"/>
  <c r="AB107" i="1" s="1"/>
  <c r="K107" i="1" s="1" a="1"/>
  <c r="K107" i="1" s="1"/>
  <c r="AA107" i="1" a="1"/>
  <c r="AA107" i="1"/>
  <c r="Z107" i="1" a="1"/>
  <c r="Z107" i="1" s="1"/>
  <c r="X107" i="1" a="1"/>
  <c r="X107" i="1"/>
  <c r="W107" i="1" a="1"/>
  <c r="W107" i="1"/>
  <c r="R107" i="1" a="1"/>
  <c r="R107" i="1"/>
  <c r="N107" i="1" a="1"/>
  <c r="N107" i="1"/>
  <c r="J107" i="1" a="1"/>
  <c r="J107" i="1"/>
  <c r="AK106" i="1" a="1"/>
  <c r="AK106" i="1" s="1"/>
  <c r="T106" i="1" s="1" a="1"/>
  <c r="T106" i="1" s="1"/>
  <c r="AJ106" i="1" a="1"/>
  <c r="AJ106" i="1"/>
  <c r="S106" i="1" s="1" a="1"/>
  <c r="S106" i="1" s="1"/>
  <c r="AI106" i="1" a="1"/>
  <c r="AI106" i="1" s="1"/>
  <c r="R106" i="1" s="1" a="1"/>
  <c r="R106" i="1" s="1"/>
  <c r="AH106" i="1" a="1"/>
  <c r="AH106" i="1"/>
  <c r="AG106" i="1" a="1"/>
  <c r="AG106" i="1" s="1"/>
  <c r="P106" i="1" s="1" a="1"/>
  <c r="P106" i="1" s="1"/>
  <c r="AF106" i="1" a="1"/>
  <c r="AF106" i="1"/>
  <c r="O106" i="1" s="1" a="1"/>
  <c r="O106" i="1" s="1"/>
  <c r="AE106" i="1" a="1"/>
  <c r="AE106" i="1" s="1"/>
  <c r="N106" i="1" s="1" a="1"/>
  <c r="N106" i="1" s="1"/>
  <c r="AD106" i="1" a="1"/>
  <c r="AD106" i="1"/>
  <c r="AC106" i="1" a="1"/>
  <c r="AC106" i="1" s="1"/>
  <c r="L106" i="1" s="1" a="1"/>
  <c r="L106" i="1" s="1"/>
  <c r="AB106" i="1" a="1"/>
  <c r="AB106" i="1"/>
  <c r="K106" i="1" s="1" a="1"/>
  <c r="K106" i="1" s="1"/>
  <c r="AA106" i="1" a="1"/>
  <c r="AA106" i="1" s="1"/>
  <c r="Z106" i="1" a="1"/>
  <c r="Z106" i="1"/>
  <c r="X106" i="1" a="1"/>
  <c r="X106" i="1"/>
  <c r="W106" i="1" a="1"/>
  <c r="W106" i="1"/>
  <c r="Q106" i="1" a="1"/>
  <c r="Q106" i="1"/>
  <c r="M106" i="1" a="1"/>
  <c r="M106" i="1"/>
  <c r="I106" i="1" a="1"/>
  <c r="I106" i="1"/>
  <c r="AK105" i="1" a="1"/>
  <c r="AK105" i="1"/>
  <c r="AJ105" i="1" a="1"/>
  <c r="AJ105" i="1" s="1"/>
  <c r="S105" i="1" s="1" a="1"/>
  <c r="S105" i="1" s="1"/>
  <c r="AI105" i="1" a="1"/>
  <c r="AI105" i="1"/>
  <c r="R105" i="1" s="1" a="1"/>
  <c r="R105" i="1" s="1"/>
  <c r="AH105" i="1" a="1"/>
  <c r="AH105" i="1" s="1"/>
  <c r="Q105" i="1" s="1" a="1"/>
  <c r="Q105" i="1" s="1"/>
  <c r="AG105" i="1" a="1"/>
  <c r="AG105" i="1"/>
  <c r="AF105" i="1" a="1"/>
  <c r="AF105" i="1" s="1"/>
  <c r="O105" i="1" s="1" a="1"/>
  <c r="O105" i="1" s="1"/>
  <c r="AE105" i="1" a="1"/>
  <c r="AE105" i="1"/>
  <c r="N105" i="1" s="1" a="1"/>
  <c r="N105" i="1" s="1"/>
  <c r="AD105" i="1" a="1"/>
  <c r="AD105" i="1" s="1"/>
  <c r="M105" i="1" s="1" a="1"/>
  <c r="M105" i="1" s="1"/>
  <c r="AC105" i="1" a="1"/>
  <c r="AC105" i="1"/>
  <c r="AB105" i="1" a="1"/>
  <c r="AB105" i="1" s="1"/>
  <c r="K105" i="1" s="1" a="1"/>
  <c r="K105" i="1" s="1"/>
  <c r="AA105" i="1" a="1"/>
  <c r="AA105" i="1"/>
  <c r="J105" i="1" s="1" a="1"/>
  <c r="J105" i="1" s="1"/>
  <c r="Z105" i="1" a="1"/>
  <c r="Z105" i="1" s="1"/>
  <c r="X105" i="1" a="1"/>
  <c r="X105" i="1"/>
  <c r="W105" i="1" a="1"/>
  <c r="W105" i="1"/>
  <c r="T105" i="1" a="1"/>
  <c r="T105" i="1"/>
  <c r="P105" i="1" a="1"/>
  <c r="P105" i="1"/>
  <c r="L105" i="1" a="1"/>
  <c r="L105" i="1"/>
  <c r="AK104" i="1" a="1"/>
  <c r="AK104" i="1" s="1"/>
  <c r="T104" i="1" s="1" a="1"/>
  <c r="T104" i="1" s="1"/>
  <c r="AJ104" i="1" a="1"/>
  <c r="AJ104" i="1"/>
  <c r="AI104" i="1" a="1"/>
  <c r="AI104" i="1" s="1"/>
  <c r="R104" i="1" s="1" a="1"/>
  <c r="R104" i="1" s="1"/>
  <c r="AH104" i="1" a="1"/>
  <c r="AH104" i="1"/>
  <c r="Q104" i="1" s="1" a="1"/>
  <c r="Q104" i="1" s="1"/>
  <c r="AG104" i="1" a="1"/>
  <c r="AG104" i="1" s="1"/>
  <c r="P104" i="1" s="1" a="1"/>
  <c r="P104" i="1" s="1"/>
  <c r="AF104" i="1" a="1"/>
  <c r="AF104" i="1"/>
  <c r="AE104" i="1" a="1"/>
  <c r="AE104" i="1" s="1"/>
  <c r="N104" i="1" s="1" a="1"/>
  <c r="N104" i="1" s="1"/>
  <c r="AD104" i="1" a="1"/>
  <c r="AD104" i="1"/>
  <c r="M104" i="1" s="1" a="1"/>
  <c r="M104" i="1" s="1"/>
  <c r="AC104" i="1" a="1"/>
  <c r="AC104" i="1" s="1"/>
  <c r="L104" i="1" s="1" a="1"/>
  <c r="L104" i="1" s="1"/>
  <c r="AB104" i="1" a="1"/>
  <c r="AB104" i="1"/>
  <c r="AA104" i="1" a="1"/>
  <c r="AA104" i="1" s="1"/>
  <c r="J104" i="1" s="1" a="1"/>
  <c r="J104" i="1" s="1"/>
  <c r="Z104" i="1" a="1"/>
  <c r="Z104" i="1"/>
  <c r="I104" i="1" s="1" a="1"/>
  <c r="I104" i="1" s="1"/>
  <c r="X104" i="1" a="1"/>
  <c r="X104" i="1"/>
  <c r="W104" i="1" a="1"/>
  <c r="W104" i="1"/>
  <c r="S104" i="1" a="1"/>
  <c r="S104" i="1"/>
  <c r="O104" i="1" a="1"/>
  <c r="O104" i="1"/>
  <c r="K104" i="1" a="1"/>
  <c r="K104" i="1"/>
  <c r="AK103" i="1" a="1"/>
  <c r="AK103" i="1"/>
  <c r="T103" i="1" s="1" a="1"/>
  <c r="AJ103" i="1" a="1"/>
  <c r="AJ103" i="1" s="1"/>
  <c r="S103" i="1" s="1" a="1"/>
  <c r="S103" i="1" s="1"/>
  <c r="AI103" i="1" a="1"/>
  <c r="AI103" i="1"/>
  <c r="AH103" i="1" a="1"/>
  <c r="AH103" i="1" s="1"/>
  <c r="Q103" i="1" s="1" a="1"/>
  <c r="Q103" i="1" s="1"/>
  <c r="AG103" i="1" a="1"/>
  <c r="AG103" i="1"/>
  <c r="P103" i="1" s="1" a="1"/>
  <c r="P103" i="1" s="1"/>
  <c r="AF103" i="1" a="1"/>
  <c r="AF103" i="1" s="1"/>
  <c r="O103" i="1" s="1" a="1"/>
  <c r="O103" i="1" s="1"/>
  <c r="AE103" i="1" a="1"/>
  <c r="AE103" i="1"/>
  <c r="AD103" i="1" a="1"/>
  <c r="AD103" i="1" s="1"/>
  <c r="M103" i="1" s="1" a="1"/>
  <c r="M103" i="1" s="1"/>
  <c r="AC103" i="1" a="1"/>
  <c r="AC103" i="1"/>
  <c r="L103" i="1" s="1" a="1"/>
  <c r="AB103" i="1" a="1"/>
  <c r="AB103" i="1" s="1"/>
  <c r="K103" i="1" s="1" a="1"/>
  <c r="K103" i="1" s="1"/>
  <c r="AA103" i="1" a="1"/>
  <c r="AA103" i="1"/>
  <c r="Z103" i="1" a="1"/>
  <c r="Z103" i="1" s="1"/>
  <c r="X103" i="1" a="1"/>
  <c r="X103" i="1"/>
  <c r="W103" i="1" a="1"/>
  <c r="W103" i="1"/>
  <c r="T103" i="1"/>
  <c r="R103" i="1" a="1"/>
  <c r="R103" i="1"/>
  <c r="N103" i="1" a="1"/>
  <c r="N103" i="1"/>
  <c r="L103" i="1"/>
  <c r="J103" i="1" a="1"/>
  <c r="J103" i="1"/>
  <c r="AK102" i="1" a="1"/>
  <c r="AK102" i="1" s="1"/>
  <c r="T102" i="1" s="1" a="1"/>
  <c r="T102" i="1" s="1"/>
  <c r="AJ102" i="1" a="1"/>
  <c r="AJ102" i="1"/>
  <c r="S102" i="1" s="1" a="1"/>
  <c r="S102" i="1" s="1"/>
  <c r="AI102" i="1" a="1"/>
  <c r="AI102" i="1" s="1"/>
  <c r="R102" i="1" s="1" a="1"/>
  <c r="R102" i="1" s="1"/>
  <c r="AH102" i="1" a="1"/>
  <c r="AH102" i="1"/>
  <c r="AG102" i="1" a="1"/>
  <c r="AG102" i="1" s="1"/>
  <c r="P102" i="1" s="1" a="1"/>
  <c r="P102" i="1" s="1"/>
  <c r="AF102" i="1" a="1"/>
  <c r="AF102" i="1"/>
  <c r="O102" i="1" s="1" a="1"/>
  <c r="O102" i="1" s="1"/>
  <c r="AE102" i="1" a="1"/>
  <c r="AE102" i="1" s="1"/>
  <c r="N102" i="1" s="1" a="1"/>
  <c r="N102" i="1" s="1"/>
  <c r="AD102" i="1" a="1"/>
  <c r="AD102" i="1"/>
  <c r="AC102" i="1" a="1"/>
  <c r="AC102" i="1" s="1"/>
  <c r="L102" i="1" s="1" a="1"/>
  <c r="L102" i="1" s="1"/>
  <c r="AB102" i="1" a="1"/>
  <c r="AB102" i="1"/>
  <c r="K102" i="1" s="1" a="1"/>
  <c r="AA102" i="1" a="1"/>
  <c r="AA102" i="1" s="1"/>
  <c r="J102" i="1" s="1" a="1"/>
  <c r="J102" i="1" s="1"/>
  <c r="Z102" i="1" a="1"/>
  <c r="Z102" i="1" s="1"/>
  <c r="X102" i="1" a="1"/>
  <c r="X102" i="1"/>
  <c r="W102" i="1" a="1"/>
  <c r="W102" i="1"/>
  <c r="Q102" i="1" a="1"/>
  <c r="Q102" i="1" s="1"/>
  <c r="M102" i="1" a="1"/>
  <c r="M102" i="1" s="1"/>
  <c r="K102" i="1"/>
  <c r="I102" i="1" a="1"/>
  <c r="I102" i="1" s="1"/>
  <c r="AK101" i="1" a="1"/>
  <c r="AK101" i="1"/>
  <c r="AJ101" i="1" a="1"/>
  <c r="AJ101" i="1" s="1"/>
  <c r="S101" i="1" s="1" a="1"/>
  <c r="S101" i="1" s="1"/>
  <c r="AI101" i="1" a="1"/>
  <c r="AI101" i="1"/>
  <c r="R101" i="1" s="1" a="1"/>
  <c r="AH101" i="1" a="1"/>
  <c r="AH101" i="1" s="1"/>
  <c r="Q101" i="1" s="1" a="1"/>
  <c r="Q101" i="1" s="1"/>
  <c r="AG101" i="1" a="1"/>
  <c r="AG101" i="1" s="1"/>
  <c r="P101" i="1" s="1" a="1"/>
  <c r="AF101" i="1" a="1"/>
  <c r="AF101" i="1" s="1"/>
  <c r="O101" i="1" s="1" a="1"/>
  <c r="O101" i="1" s="1"/>
  <c r="AE101" i="1" a="1"/>
  <c r="AE101" i="1"/>
  <c r="N101" i="1" s="1" a="1"/>
  <c r="AD101" i="1" a="1"/>
  <c r="AD101" i="1" s="1"/>
  <c r="M101" i="1" s="1" a="1"/>
  <c r="M101" i="1" s="1"/>
  <c r="AC101" i="1" a="1"/>
  <c r="AC101" i="1" s="1"/>
  <c r="L101" i="1" s="1" a="1"/>
  <c r="L101" i="1" s="1"/>
  <c r="AB101" i="1" a="1"/>
  <c r="AB101" i="1" s="1"/>
  <c r="K101" i="1" s="1" a="1"/>
  <c r="K101" i="1" s="1"/>
  <c r="AA101" i="1" a="1"/>
  <c r="AA101" i="1"/>
  <c r="J101" i="1" s="1" a="1"/>
  <c r="J101" i="1" s="1"/>
  <c r="Z101" i="1" a="1"/>
  <c r="Z101" i="1" s="1"/>
  <c r="X101" i="1" a="1"/>
  <c r="X101" i="1"/>
  <c r="W101" i="1" a="1"/>
  <c r="W101" i="1"/>
  <c r="T101" i="1" a="1"/>
  <c r="T101" i="1" s="1"/>
  <c r="R101" i="1"/>
  <c r="P101" i="1"/>
  <c r="N101" i="1"/>
  <c r="AK100" i="1" a="1"/>
  <c r="AK100" i="1" s="1"/>
  <c r="T100" i="1" s="1" a="1"/>
  <c r="T100" i="1" s="1"/>
  <c r="AJ100" i="1" a="1"/>
  <c r="AJ100" i="1" s="1"/>
  <c r="AI100" i="1" a="1"/>
  <c r="AI100" i="1" s="1"/>
  <c r="R100" i="1" s="1" a="1"/>
  <c r="R100" i="1" s="1"/>
  <c r="AH100" i="1" a="1"/>
  <c r="AH100" i="1"/>
  <c r="Q100" i="1" s="1" a="1"/>
  <c r="AG100" i="1" a="1"/>
  <c r="AG100" i="1" s="1"/>
  <c r="P100" i="1" s="1" a="1"/>
  <c r="P100" i="1" s="1"/>
  <c r="AF100" i="1" a="1"/>
  <c r="AF100" i="1" s="1"/>
  <c r="AE100" i="1" a="1"/>
  <c r="AE100" i="1" s="1"/>
  <c r="N100" i="1" s="1" a="1"/>
  <c r="N100" i="1" s="1"/>
  <c r="AD100" i="1" a="1"/>
  <c r="AD100" i="1"/>
  <c r="M100" i="1" s="1" a="1"/>
  <c r="AC100" i="1" a="1"/>
  <c r="AC100" i="1" s="1"/>
  <c r="L100" i="1" s="1" a="1"/>
  <c r="L100" i="1" s="1"/>
  <c r="AB100" i="1" a="1"/>
  <c r="AB100" i="1" s="1"/>
  <c r="AA100" i="1" a="1"/>
  <c r="AA100" i="1" s="1"/>
  <c r="J100" i="1" s="1" a="1"/>
  <c r="J100" i="1" s="1"/>
  <c r="Z100" i="1" a="1"/>
  <c r="Z100" i="1"/>
  <c r="I100" i="1" s="1" a="1"/>
  <c r="X100" i="1" a="1"/>
  <c r="X100" i="1"/>
  <c r="W100" i="1" a="1"/>
  <c r="W100" i="1"/>
  <c r="S100" i="1" a="1"/>
  <c r="S100" i="1"/>
  <c r="Q100" i="1"/>
  <c r="O100" i="1" a="1"/>
  <c r="O100" i="1"/>
  <c r="M100" i="1"/>
  <c r="K100" i="1" a="1"/>
  <c r="K100" i="1" s="1"/>
  <c r="I100" i="1"/>
  <c r="AK99" i="1" a="1"/>
  <c r="AK99" i="1"/>
  <c r="T99" i="1" s="1" a="1"/>
  <c r="AJ99" i="1" a="1"/>
  <c r="AJ99" i="1" s="1"/>
  <c r="S99" i="1" s="1" a="1"/>
  <c r="S99" i="1" s="1"/>
  <c r="AI99" i="1" a="1"/>
  <c r="AI99" i="1" s="1"/>
  <c r="R99" i="1" s="1" a="1"/>
  <c r="R99" i="1" s="1"/>
  <c r="AH99" i="1" a="1"/>
  <c r="AH99" i="1" s="1"/>
  <c r="Q99" i="1" s="1" a="1"/>
  <c r="Q99" i="1" s="1"/>
  <c r="AG99" i="1" a="1"/>
  <c r="AG99" i="1"/>
  <c r="P99" i="1" s="1" a="1"/>
  <c r="AF99" i="1" a="1"/>
  <c r="AF99" i="1" s="1"/>
  <c r="O99" i="1" s="1" a="1"/>
  <c r="O99" i="1" s="1"/>
  <c r="AE99" i="1" a="1"/>
  <c r="AE99" i="1" s="1"/>
  <c r="N99" i="1" s="1" a="1"/>
  <c r="N99" i="1" s="1"/>
  <c r="AD99" i="1" a="1"/>
  <c r="AD99" i="1" s="1"/>
  <c r="M99" i="1" s="1" a="1"/>
  <c r="M99" i="1" s="1"/>
  <c r="AC99" i="1" a="1"/>
  <c r="AC99" i="1"/>
  <c r="L99" i="1" s="1" a="1"/>
  <c r="L99" i="1" s="1"/>
  <c r="AB99" i="1" a="1"/>
  <c r="AB99" i="1" s="1"/>
  <c r="K99" i="1" s="1" a="1"/>
  <c r="K99" i="1" s="1"/>
  <c r="AA99" i="1" a="1"/>
  <c r="AA99" i="1" s="1"/>
  <c r="J99" i="1" s="1" a="1"/>
  <c r="J99" i="1" s="1"/>
  <c r="Z99" i="1" a="1"/>
  <c r="Z99" i="1" s="1"/>
  <c r="X99" i="1" a="1"/>
  <c r="X99" i="1"/>
  <c r="W99" i="1" a="1"/>
  <c r="W99" i="1"/>
  <c r="T99" i="1"/>
  <c r="P99" i="1"/>
  <c r="AK98" i="1" a="1"/>
  <c r="AK98" i="1" s="1"/>
  <c r="T98" i="1" s="1" a="1"/>
  <c r="T98" i="1" s="1"/>
  <c r="AJ98" i="1" a="1"/>
  <c r="AJ98" i="1"/>
  <c r="S98" i="1" s="1" a="1"/>
  <c r="S98" i="1" s="1"/>
  <c r="AI98" i="1" a="1"/>
  <c r="AI98" i="1" s="1"/>
  <c r="R98" i="1" s="1" a="1"/>
  <c r="R98" i="1" s="1"/>
  <c r="AH98" i="1" a="1"/>
  <c r="AH98" i="1" s="1"/>
  <c r="Q98" i="1" s="1" a="1"/>
  <c r="Q98" i="1" s="1"/>
  <c r="AG98" i="1" a="1"/>
  <c r="AG98" i="1" s="1"/>
  <c r="P98" i="1" s="1" a="1"/>
  <c r="P98" i="1" s="1"/>
  <c r="AF98" i="1" a="1"/>
  <c r="AF98" i="1"/>
  <c r="O98" i="1" s="1" a="1"/>
  <c r="AE98" i="1" a="1"/>
  <c r="AE98" i="1" s="1"/>
  <c r="N98" i="1" s="1" a="1"/>
  <c r="N98" i="1" s="1"/>
  <c r="AD98" i="1" a="1"/>
  <c r="AD98" i="1" s="1"/>
  <c r="AC98" i="1" a="1"/>
  <c r="AC98" i="1" s="1"/>
  <c r="L98" i="1" s="1" a="1"/>
  <c r="L98" i="1" s="1"/>
  <c r="AB98" i="1" a="1"/>
  <c r="AB98" i="1"/>
  <c r="K98" i="1" s="1" a="1"/>
  <c r="AA98" i="1" a="1"/>
  <c r="AA98" i="1" s="1"/>
  <c r="J98" i="1" s="1" a="1"/>
  <c r="J98" i="1" s="1"/>
  <c r="Z98" i="1" a="1"/>
  <c r="Z98" i="1" s="1"/>
  <c r="X98" i="1" a="1"/>
  <c r="X98" i="1"/>
  <c r="W98" i="1" a="1"/>
  <c r="W98" i="1" s="1"/>
  <c r="O98" i="1"/>
  <c r="K98" i="1"/>
  <c r="I98" i="1" a="1"/>
  <c r="I98" i="1"/>
  <c r="AK97" i="1" a="1"/>
  <c r="AK97" i="1" s="1"/>
  <c r="T97" i="1" s="1" a="1"/>
  <c r="T97" i="1" s="1"/>
  <c r="AJ97" i="1" a="1"/>
  <c r="AJ97" i="1" s="1"/>
  <c r="S97" i="1" s="1" a="1"/>
  <c r="S97" i="1" s="1"/>
  <c r="AI97" i="1" a="1"/>
  <c r="AI97" i="1"/>
  <c r="R97" i="1" s="1" a="1"/>
  <c r="AH97" i="1" a="1"/>
  <c r="AH97" i="1" s="1"/>
  <c r="Q97" i="1" s="1" a="1"/>
  <c r="Q97" i="1" s="1"/>
  <c r="AG97" i="1" a="1"/>
  <c r="AG97" i="1" s="1"/>
  <c r="P97" i="1" s="1" a="1"/>
  <c r="P97" i="1" s="1"/>
  <c r="AF97" i="1" a="1"/>
  <c r="AF97" i="1" s="1"/>
  <c r="O97" i="1" s="1" a="1"/>
  <c r="O97" i="1" s="1"/>
  <c r="AE97" i="1" a="1"/>
  <c r="AE97" i="1"/>
  <c r="N97" i="1" s="1" a="1"/>
  <c r="N97" i="1" s="1"/>
  <c r="AD97" i="1" a="1"/>
  <c r="AD97" i="1" s="1"/>
  <c r="M97" i="1" s="1" a="1"/>
  <c r="AC97" i="1" a="1"/>
  <c r="AC97" i="1" s="1"/>
  <c r="L97" i="1" s="1" a="1"/>
  <c r="L97" i="1" s="1"/>
  <c r="AB97" i="1" a="1"/>
  <c r="AB97" i="1" s="1"/>
  <c r="K97" i="1" s="1" a="1"/>
  <c r="K97" i="1" s="1"/>
  <c r="AA97" i="1" a="1"/>
  <c r="AA97" i="1" s="1"/>
  <c r="J97" i="1" s="1" a="1"/>
  <c r="J97" i="1" s="1"/>
  <c r="Z97" i="1" a="1"/>
  <c r="Z97" i="1" s="1"/>
  <c r="X97" i="1" a="1"/>
  <c r="X97" i="1"/>
  <c r="W97" i="1" a="1"/>
  <c r="W97" i="1"/>
  <c r="R97" i="1"/>
  <c r="M97" i="1"/>
  <c r="AE96" i="1"/>
  <c r="X96" i="1" a="1"/>
  <c r="X96" i="1"/>
  <c r="W96" i="1" a="1"/>
  <c r="W96" i="1" s="1"/>
  <c r="AJ95" i="1"/>
  <c r="AE95" i="1"/>
  <c r="AB95" i="1"/>
  <c r="X95" i="1" a="1"/>
  <c r="X95" i="1"/>
  <c r="W95" i="1" a="1"/>
  <c r="W95" i="1"/>
  <c r="X94" i="1" a="1"/>
  <c r="X94" i="1"/>
  <c r="W94" i="1" a="1"/>
  <c r="W94" i="1"/>
  <c r="X93" i="1" a="1"/>
  <c r="X93" i="1"/>
  <c r="W93" i="1" a="1"/>
  <c r="W93" i="1"/>
  <c r="AI92" i="1"/>
  <c r="AI94" i="1" s="1"/>
  <c r="X92" i="1" a="1"/>
  <c r="X92" i="1" s="1"/>
  <c r="W92" i="1" a="1"/>
  <c r="W92" i="1"/>
  <c r="S92" i="1"/>
  <c r="S94" i="1" s="1"/>
  <c r="AK91" i="1" a="1"/>
  <c r="AK91" i="1"/>
  <c r="AJ91" i="1" a="1"/>
  <c r="AJ91" i="1" s="1"/>
  <c r="S91" i="1" s="1" a="1"/>
  <c r="S91" i="1" s="1"/>
  <c r="AI91" i="1" a="1"/>
  <c r="AI91" i="1"/>
  <c r="R91" i="1" s="1" a="1"/>
  <c r="R91" i="1" s="1"/>
  <c r="AH91" i="1" a="1"/>
  <c r="AH91" i="1" s="1"/>
  <c r="Q91" i="1" s="1" a="1"/>
  <c r="AG91" i="1" a="1"/>
  <c r="AG91" i="1"/>
  <c r="AF91" i="1" a="1"/>
  <c r="AF91" i="1" s="1"/>
  <c r="O91" i="1" s="1" a="1"/>
  <c r="O91" i="1" s="1"/>
  <c r="AE91" i="1" a="1"/>
  <c r="AE91" i="1" s="1"/>
  <c r="N91" i="1" s="1" a="1"/>
  <c r="N91" i="1" s="1"/>
  <c r="AD91" i="1" a="1"/>
  <c r="AD91" i="1" s="1"/>
  <c r="M91" i="1" s="1" a="1"/>
  <c r="M91" i="1" s="1"/>
  <c r="AC91" i="1" a="1"/>
  <c r="AC91" i="1"/>
  <c r="AB91" i="1" a="1"/>
  <c r="AB91" i="1" s="1"/>
  <c r="K91" i="1" s="1" a="1"/>
  <c r="K91" i="1" s="1"/>
  <c r="AA91" i="1" a="1"/>
  <c r="AA91" i="1" s="1"/>
  <c r="J91" i="1" s="1" a="1"/>
  <c r="J91" i="1" s="1"/>
  <c r="Z91" i="1" a="1"/>
  <c r="Z91" i="1" s="1"/>
  <c r="X91" i="1" a="1"/>
  <c r="X91" i="1"/>
  <c r="W91" i="1" a="1"/>
  <c r="W91" i="1"/>
  <c r="T91" i="1" a="1"/>
  <c r="T91" i="1"/>
  <c r="Q91" i="1"/>
  <c r="P91" i="1" a="1"/>
  <c r="P91" i="1" s="1"/>
  <c r="L91" i="1" a="1"/>
  <c r="L91" i="1"/>
  <c r="AK90" i="1" a="1"/>
  <c r="AK90" i="1" s="1"/>
  <c r="AK95" i="1" s="1"/>
  <c r="AJ90" i="1" a="1"/>
  <c r="AJ90" i="1"/>
  <c r="AJ96" i="1" s="1"/>
  <c r="AI90" i="1" a="1"/>
  <c r="AI90" i="1" s="1"/>
  <c r="AH90" i="1" a="1"/>
  <c r="AH90" i="1" s="1"/>
  <c r="AG90" i="1" a="1"/>
  <c r="AG90" i="1" s="1"/>
  <c r="AF90" i="1" a="1"/>
  <c r="AF90" i="1"/>
  <c r="AF92" i="1" s="1"/>
  <c r="AF94" i="1" s="1"/>
  <c r="AE90" i="1" a="1"/>
  <c r="AE90" i="1" s="1"/>
  <c r="AD90" i="1" a="1"/>
  <c r="AD90" i="1" s="1"/>
  <c r="AC90" i="1" a="1"/>
  <c r="AC90" i="1" s="1"/>
  <c r="AB90" i="1" a="1"/>
  <c r="AB90" i="1" s="1"/>
  <c r="AA90" i="1" a="1"/>
  <c r="AA90" i="1" s="1"/>
  <c r="Z90" i="1" a="1"/>
  <c r="Z90" i="1" s="1"/>
  <c r="X90" i="1" a="1"/>
  <c r="X90" i="1"/>
  <c r="W90" i="1" a="1"/>
  <c r="W90" i="1"/>
  <c r="S90" i="1" a="1"/>
  <c r="S90" i="1" s="1"/>
  <c r="O90" i="1" a="1"/>
  <c r="O90" i="1"/>
  <c r="K90" i="1" a="1"/>
  <c r="K90" i="1" s="1"/>
  <c r="AK89" i="1" a="1"/>
  <c r="AK89" i="1" s="1"/>
  <c r="AJ89" i="1" a="1"/>
  <c r="AJ89" i="1" s="1"/>
  <c r="AI89" i="1" a="1"/>
  <c r="AI89" i="1"/>
  <c r="AH89" i="1" a="1"/>
  <c r="AH89" i="1" s="1"/>
  <c r="AG89" i="1" a="1"/>
  <c r="AG89" i="1"/>
  <c r="AF89" i="1" a="1"/>
  <c r="AF89" i="1" s="1"/>
  <c r="AE89" i="1" a="1"/>
  <c r="AE89" i="1"/>
  <c r="AD89" i="1" a="1"/>
  <c r="AD89" i="1" s="1"/>
  <c r="AC89" i="1" a="1"/>
  <c r="AC89" i="1"/>
  <c r="AB89" i="1" a="1"/>
  <c r="AB89" i="1" s="1"/>
  <c r="AA89" i="1" a="1"/>
  <c r="AA89" i="1" s="1"/>
  <c r="Z89" i="1" a="1"/>
  <c r="Z89" i="1" s="1"/>
  <c r="X89" i="1" a="1"/>
  <c r="X89" i="1" s="1"/>
  <c r="X114" i="1" s="1"/>
  <c r="W89" i="1" a="1"/>
  <c r="W89" i="1"/>
  <c r="R89" i="1" a="1"/>
  <c r="R89" i="1" s="1"/>
  <c r="N89" i="1" a="1"/>
  <c r="N89" i="1" s="1"/>
  <c r="J89" i="1" a="1"/>
  <c r="J89" i="1" s="1"/>
  <c r="D88" i="1"/>
  <c r="A88" i="1" a="1"/>
  <c r="A88" i="1"/>
  <c r="C88" i="1" s="1"/>
  <c r="AK87" i="1" a="1"/>
  <c r="AK87" i="1" s="1"/>
  <c r="T87" i="1" s="1" a="1"/>
  <c r="T87" i="1" s="1"/>
  <c r="AJ87" i="1" a="1"/>
  <c r="AJ87" i="1" s="1"/>
  <c r="S87" i="1" s="1" a="1"/>
  <c r="S87" i="1" s="1"/>
  <c r="AI87" i="1" a="1"/>
  <c r="AI87" i="1" s="1"/>
  <c r="R87" i="1" s="1" a="1"/>
  <c r="AH87" i="1" a="1"/>
  <c r="AH87" i="1"/>
  <c r="AG87" i="1" a="1"/>
  <c r="AG87" i="1" s="1"/>
  <c r="P87" i="1" s="1" a="1"/>
  <c r="P87" i="1" s="1"/>
  <c r="AF87" i="1" a="1"/>
  <c r="AF87" i="1"/>
  <c r="O87" i="1" s="1" a="1"/>
  <c r="O87" i="1" s="1"/>
  <c r="AE87" i="1" a="1"/>
  <c r="AE87" i="1" s="1"/>
  <c r="N87" i="1" s="1" a="1"/>
  <c r="AD87" i="1" a="1"/>
  <c r="AD87" i="1" s="1"/>
  <c r="M87" i="1" s="1" a="1"/>
  <c r="M87" i="1" s="1"/>
  <c r="AC87" i="1" a="1"/>
  <c r="AC87" i="1" s="1"/>
  <c r="L87" i="1" s="1" a="1"/>
  <c r="AB87" i="1" a="1"/>
  <c r="AB87" i="1" s="1"/>
  <c r="K87" i="1" s="1" a="1"/>
  <c r="K87" i="1" s="1"/>
  <c r="AA87" i="1" a="1"/>
  <c r="AA87" i="1" s="1"/>
  <c r="J87" i="1" s="1" a="1"/>
  <c r="J87" i="1" s="1"/>
  <c r="Z87" i="1" a="1"/>
  <c r="Z87" i="1" s="1"/>
  <c r="X87" i="1" a="1"/>
  <c r="X87" i="1"/>
  <c r="W87" i="1" a="1"/>
  <c r="W87" i="1" s="1"/>
  <c r="R87" i="1"/>
  <c r="Q87" i="1" a="1"/>
  <c r="Q87" i="1" s="1"/>
  <c r="N87" i="1"/>
  <c r="L87" i="1"/>
  <c r="I87" i="1" a="1"/>
  <c r="I87" i="1"/>
  <c r="AK86" i="1" a="1"/>
  <c r="AK86" i="1"/>
  <c r="T86" i="1" s="1" a="1"/>
  <c r="T86" i="1" s="1"/>
  <c r="AJ86" i="1" a="1"/>
  <c r="AJ86" i="1" s="1"/>
  <c r="S86" i="1" s="1" a="1"/>
  <c r="S86" i="1" s="1"/>
  <c r="AI86" i="1" a="1"/>
  <c r="AI86" i="1" s="1"/>
  <c r="R86" i="1" s="1" a="1"/>
  <c r="R86" i="1" s="1"/>
  <c r="AH86" i="1" a="1"/>
  <c r="AH86" i="1" s="1"/>
  <c r="Q86" i="1" s="1" a="1"/>
  <c r="AG86" i="1" a="1"/>
  <c r="AG86" i="1" s="1"/>
  <c r="AF86" i="1" a="1"/>
  <c r="AF86" i="1"/>
  <c r="O86" i="1" s="1" a="1"/>
  <c r="O86" i="1" s="1"/>
  <c r="AE86" i="1" a="1"/>
  <c r="AE86" i="1"/>
  <c r="N86" i="1" s="1" a="1"/>
  <c r="AD86" i="1" a="1"/>
  <c r="AD86" i="1" s="1"/>
  <c r="M86" i="1" s="1" a="1"/>
  <c r="AC86" i="1" a="1"/>
  <c r="AC86" i="1"/>
  <c r="L86" i="1" s="1" a="1"/>
  <c r="L86" i="1" s="1"/>
  <c r="AB86" i="1" a="1"/>
  <c r="AB86" i="1"/>
  <c r="K86" i="1" s="1" a="1"/>
  <c r="K86" i="1" s="1"/>
  <c r="AA86" i="1" a="1"/>
  <c r="AA86" i="1" s="1"/>
  <c r="J86" i="1" s="1" a="1"/>
  <c r="J86" i="1" s="1"/>
  <c r="Z86" i="1" a="1"/>
  <c r="Z86" i="1" s="1"/>
  <c r="X86" i="1" a="1"/>
  <c r="X86" i="1"/>
  <c r="W86" i="1" a="1"/>
  <c r="W86" i="1"/>
  <c r="Q86" i="1"/>
  <c r="P86" i="1" a="1"/>
  <c r="P86" i="1" s="1"/>
  <c r="N86" i="1"/>
  <c r="M86" i="1"/>
  <c r="AK85" i="1" a="1"/>
  <c r="AK85" i="1"/>
  <c r="T85" i="1" s="1" a="1"/>
  <c r="AJ85" i="1" a="1"/>
  <c r="AJ85" i="1" s="1"/>
  <c r="S85" i="1" s="1" a="1"/>
  <c r="S85" i="1" s="1"/>
  <c r="AI85" i="1" a="1"/>
  <c r="AI85" i="1" s="1"/>
  <c r="R85" i="1" s="1" a="1"/>
  <c r="R85" i="1" s="1"/>
  <c r="AH85" i="1" a="1"/>
  <c r="AH85" i="1"/>
  <c r="Q85" i="1" s="1" a="1"/>
  <c r="Q85" i="1" s="1"/>
  <c r="AG85" i="1" a="1"/>
  <c r="AG85" i="1"/>
  <c r="P85" i="1" s="1" a="1"/>
  <c r="AF85" i="1" a="1"/>
  <c r="AF85" i="1" s="1"/>
  <c r="O85" i="1" s="1" a="1"/>
  <c r="O85" i="1" s="1"/>
  <c r="AE85" i="1" a="1"/>
  <c r="AE85" i="1" s="1"/>
  <c r="N85" i="1" s="1" a="1"/>
  <c r="N85" i="1" s="1"/>
  <c r="AD85" i="1" a="1"/>
  <c r="AD85" i="1"/>
  <c r="M85" i="1" s="1" a="1"/>
  <c r="M85" i="1" s="1"/>
  <c r="AC85" i="1" a="1"/>
  <c r="AC85" i="1"/>
  <c r="L85" i="1" s="1" a="1"/>
  <c r="AB85" i="1" a="1"/>
  <c r="AB85" i="1" s="1"/>
  <c r="K85" i="1" s="1" a="1"/>
  <c r="K85" i="1" s="1"/>
  <c r="AA85" i="1" a="1"/>
  <c r="AA85" i="1" s="1"/>
  <c r="J85" i="1" s="1" a="1"/>
  <c r="J85" i="1" s="1"/>
  <c r="Z85" i="1" a="1"/>
  <c r="Z85" i="1" s="1"/>
  <c r="X85" i="1" a="1"/>
  <c r="X85" i="1" s="1"/>
  <c r="W85" i="1" a="1"/>
  <c r="W85" i="1"/>
  <c r="T85" i="1"/>
  <c r="P85" i="1"/>
  <c r="L85" i="1"/>
  <c r="AK84" i="1" a="1"/>
  <c r="AK84" i="1" s="1"/>
  <c r="T84" i="1" s="1" a="1"/>
  <c r="T84" i="1" s="1"/>
  <c r="AJ84" i="1" a="1"/>
  <c r="AJ84" i="1"/>
  <c r="S84" i="1" s="1" a="1"/>
  <c r="S84" i="1" s="1"/>
  <c r="AI84" i="1" a="1"/>
  <c r="AI84" i="1" s="1"/>
  <c r="R84" i="1" s="1" a="1"/>
  <c r="R84" i="1" s="1"/>
  <c r="AH84" i="1" a="1"/>
  <c r="AH84" i="1" s="1"/>
  <c r="Q84" i="1" s="1" a="1"/>
  <c r="Q84" i="1" s="1"/>
  <c r="AG84" i="1" a="1"/>
  <c r="AG84" i="1"/>
  <c r="P84" i="1" s="1" a="1"/>
  <c r="P84" i="1" s="1"/>
  <c r="AF84" i="1" a="1"/>
  <c r="AF84" i="1"/>
  <c r="O84" i="1" s="1" a="1"/>
  <c r="AE84" i="1" a="1"/>
  <c r="AE84" i="1" s="1"/>
  <c r="N84" i="1" s="1" a="1"/>
  <c r="N84" i="1" s="1"/>
  <c r="AD84" i="1" a="1"/>
  <c r="AD84" i="1" s="1"/>
  <c r="M84" i="1" s="1" a="1"/>
  <c r="M84" i="1" s="1"/>
  <c r="AC84" i="1" a="1"/>
  <c r="AC84" i="1"/>
  <c r="L84" i="1" s="1" a="1"/>
  <c r="L84" i="1" s="1"/>
  <c r="AB84" i="1" a="1"/>
  <c r="AB84" i="1"/>
  <c r="K84" i="1" s="1" a="1"/>
  <c r="AA84" i="1" a="1"/>
  <c r="AA84" i="1" s="1"/>
  <c r="Z84" i="1" a="1"/>
  <c r="Z84" i="1" s="1"/>
  <c r="I84" i="1" s="1" a="1"/>
  <c r="I84" i="1" s="1"/>
  <c r="Y84" i="1"/>
  <c r="X84" i="1" a="1"/>
  <c r="X84" i="1" s="1"/>
  <c r="W84" i="1" a="1"/>
  <c r="W84" i="1" s="1"/>
  <c r="O84" i="1"/>
  <c r="K84" i="1"/>
  <c r="J84" i="1" a="1"/>
  <c r="J84" i="1" s="1"/>
  <c r="AK83" i="1" a="1"/>
  <c r="AK83" i="1" s="1"/>
  <c r="AJ83" i="1" a="1"/>
  <c r="AJ83" i="1" s="1"/>
  <c r="S83" i="1" s="1" a="1"/>
  <c r="S83" i="1" s="1"/>
  <c r="AI83" i="1" a="1"/>
  <c r="AI83" i="1"/>
  <c r="R83" i="1" s="1" a="1"/>
  <c r="R83" i="1" s="1"/>
  <c r="AH83" i="1" a="1"/>
  <c r="AH83" i="1" s="1"/>
  <c r="Q83" i="1" s="1" a="1"/>
  <c r="Q83" i="1" s="1"/>
  <c r="AG83" i="1" a="1"/>
  <c r="AG83" i="1" s="1"/>
  <c r="P83" i="1" s="1" a="1"/>
  <c r="AF83" i="1" a="1"/>
  <c r="AF83" i="1" s="1"/>
  <c r="O83" i="1" s="1" a="1"/>
  <c r="O83" i="1" s="1"/>
  <c r="AE83" i="1" a="1"/>
  <c r="AE83" i="1"/>
  <c r="N83" i="1" s="1" a="1"/>
  <c r="AD83" i="1" a="1"/>
  <c r="AD83" i="1" s="1"/>
  <c r="AC83" i="1" a="1"/>
  <c r="AC83" i="1" s="1"/>
  <c r="L83" i="1" s="1" a="1"/>
  <c r="L83" i="1" s="1"/>
  <c r="AB83" i="1" a="1"/>
  <c r="AB83" i="1"/>
  <c r="K83" i="1" s="1" a="1"/>
  <c r="K83" i="1" s="1"/>
  <c r="AA83" i="1" a="1"/>
  <c r="AA83" i="1"/>
  <c r="J83" i="1" s="1" a="1"/>
  <c r="Z83" i="1" a="1"/>
  <c r="Z83" i="1" s="1"/>
  <c r="X83" i="1" a="1"/>
  <c r="X83" i="1"/>
  <c r="W83" i="1" a="1"/>
  <c r="W83" i="1" s="1"/>
  <c r="T83" i="1" a="1"/>
  <c r="T83" i="1"/>
  <c r="P83" i="1"/>
  <c r="N83" i="1"/>
  <c r="M83" i="1" a="1"/>
  <c r="M83" i="1" s="1"/>
  <c r="J83" i="1"/>
  <c r="I83" i="1" a="1"/>
  <c r="I83" i="1" s="1"/>
  <c r="AK82" i="1" a="1"/>
  <c r="AK82" i="1" s="1"/>
  <c r="T82" i="1" s="1" a="1"/>
  <c r="T82" i="1" s="1"/>
  <c r="AJ82" i="1" a="1"/>
  <c r="AJ82" i="1" s="1"/>
  <c r="AI82" i="1" a="1"/>
  <c r="AI82" i="1"/>
  <c r="R82" i="1" s="1" a="1"/>
  <c r="AH82" i="1" a="1"/>
  <c r="AH82" i="1"/>
  <c r="Q82" i="1" s="1" a="1"/>
  <c r="AG82" i="1" a="1"/>
  <c r="AG82" i="1" s="1"/>
  <c r="P82" i="1" s="1" a="1"/>
  <c r="AF82" i="1" a="1"/>
  <c r="AF82" i="1" s="1"/>
  <c r="AE82" i="1" a="1"/>
  <c r="AE82" i="1"/>
  <c r="N82" i="1" s="1" a="1"/>
  <c r="AD82" i="1" a="1"/>
  <c r="AD82" i="1"/>
  <c r="M82" i="1" s="1" a="1"/>
  <c r="M82" i="1" s="1"/>
  <c r="AC82" i="1" a="1"/>
  <c r="AC82" i="1" s="1"/>
  <c r="AB82" i="1" a="1"/>
  <c r="AB82" i="1" s="1"/>
  <c r="AA82" i="1" a="1"/>
  <c r="AA82" i="1" s="1"/>
  <c r="J82" i="1" s="1" a="1"/>
  <c r="J82" i="1" s="1"/>
  <c r="Z82" i="1" a="1"/>
  <c r="Z82" i="1"/>
  <c r="I82" i="1" s="1" a="1"/>
  <c r="I82" i="1" s="1"/>
  <c r="X82" i="1" a="1"/>
  <c r="X82" i="1"/>
  <c r="W82" i="1" a="1"/>
  <c r="W82" i="1"/>
  <c r="S82" i="1" a="1"/>
  <c r="S82" i="1" s="1"/>
  <c r="R82" i="1"/>
  <c r="Q82" i="1"/>
  <c r="P82" i="1"/>
  <c r="O82" i="1" a="1"/>
  <c r="O82" i="1"/>
  <c r="N82" i="1"/>
  <c r="L82" i="1" a="1"/>
  <c r="L82" i="1" s="1"/>
  <c r="K82" i="1" a="1"/>
  <c r="K82" i="1"/>
  <c r="AK81" i="1" a="1"/>
  <c r="AK81" i="1"/>
  <c r="T81" i="1" s="1" a="1"/>
  <c r="AJ81" i="1" a="1"/>
  <c r="AJ81" i="1" s="1"/>
  <c r="S81" i="1" s="1" a="1"/>
  <c r="S81" i="1" s="1"/>
  <c r="AI81" i="1" a="1"/>
  <c r="AI81" i="1" s="1"/>
  <c r="AH81" i="1" a="1"/>
  <c r="AH81" i="1" s="1"/>
  <c r="Q81" i="1" s="1" a="1"/>
  <c r="Q81" i="1" s="1"/>
  <c r="AG81" i="1" a="1"/>
  <c r="AG81" i="1"/>
  <c r="P81" i="1" s="1" a="1"/>
  <c r="P81" i="1" s="1"/>
  <c r="AF81" i="1" a="1"/>
  <c r="AF81" i="1" s="1"/>
  <c r="AE81" i="1" a="1"/>
  <c r="AE81" i="1" s="1"/>
  <c r="N81" i="1" s="1" a="1"/>
  <c r="N81" i="1" s="1"/>
  <c r="AD81" i="1" a="1"/>
  <c r="AD81" i="1" s="1"/>
  <c r="M81" i="1" s="1" a="1"/>
  <c r="M81" i="1" s="1"/>
  <c r="AC81" i="1" a="1"/>
  <c r="AC81" i="1" s="1"/>
  <c r="L81" i="1" s="1" a="1"/>
  <c r="L81" i="1" s="1"/>
  <c r="AB81" i="1" a="1"/>
  <c r="AB81" i="1" s="1"/>
  <c r="AA81" i="1" a="1"/>
  <c r="AA81" i="1" s="1"/>
  <c r="J81" i="1" s="1" a="1"/>
  <c r="J81" i="1" s="1"/>
  <c r="Z81" i="1" a="1"/>
  <c r="Z81" i="1"/>
  <c r="I81" i="1" s="1" a="1"/>
  <c r="I81" i="1" s="1"/>
  <c r="X81" i="1" a="1"/>
  <c r="X81" i="1"/>
  <c r="W81" i="1" a="1"/>
  <c r="W81" i="1"/>
  <c r="T81" i="1"/>
  <c r="R81" i="1" a="1"/>
  <c r="R81" i="1" s="1"/>
  <c r="O81" i="1" a="1"/>
  <c r="O81" i="1"/>
  <c r="K81" i="1" a="1"/>
  <c r="K81" i="1" s="1"/>
  <c r="AK80" i="1" a="1"/>
  <c r="AK80" i="1" s="1"/>
  <c r="T80" i="1" s="1" a="1"/>
  <c r="T80" i="1" s="1"/>
  <c r="AJ80" i="1" a="1"/>
  <c r="AJ80" i="1" s="1"/>
  <c r="S80" i="1" s="1" a="1"/>
  <c r="S80" i="1" s="1"/>
  <c r="AI80" i="1" a="1"/>
  <c r="AI80" i="1"/>
  <c r="AH80" i="1" a="1"/>
  <c r="AH80" i="1" s="1"/>
  <c r="AG80" i="1" a="1"/>
  <c r="AG80" i="1" s="1"/>
  <c r="P80" i="1" s="1" a="1"/>
  <c r="P80" i="1" s="1"/>
  <c r="AF80" i="1" a="1"/>
  <c r="AF80" i="1"/>
  <c r="O80" i="1" s="1" a="1"/>
  <c r="O80" i="1" s="1"/>
  <c r="AE80" i="1" a="1"/>
  <c r="AE80" i="1"/>
  <c r="AD80" i="1" a="1"/>
  <c r="AD80" i="1" s="1"/>
  <c r="M80" i="1" s="1" a="1"/>
  <c r="M80" i="1" s="1"/>
  <c r="AC80" i="1" a="1"/>
  <c r="AC80" i="1"/>
  <c r="L80" i="1" s="1" a="1"/>
  <c r="L80" i="1" s="1"/>
  <c r="AB80" i="1" a="1"/>
  <c r="AB80" i="1" s="1"/>
  <c r="K80" i="1" s="1" a="1"/>
  <c r="AA80" i="1" a="1"/>
  <c r="AA80" i="1" s="1"/>
  <c r="Z80" i="1" a="1"/>
  <c r="Z80" i="1" s="1"/>
  <c r="X80" i="1" a="1"/>
  <c r="X80" i="1"/>
  <c r="W80" i="1" a="1"/>
  <c r="W80" i="1" s="1"/>
  <c r="R80" i="1" a="1"/>
  <c r="R80" i="1" s="1"/>
  <c r="Q80" i="1" a="1"/>
  <c r="Q80" i="1" s="1"/>
  <c r="N80" i="1" a="1"/>
  <c r="N80" i="1"/>
  <c r="K80" i="1"/>
  <c r="I80" i="1" a="1"/>
  <c r="I80" i="1" s="1"/>
  <c r="AK79" i="1" a="1"/>
  <c r="AK79" i="1" s="1"/>
  <c r="AJ79" i="1" a="1"/>
  <c r="AJ79" i="1"/>
  <c r="S79" i="1" s="1" a="1"/>
  <c r="S79" i="1" s="1"/>
  <c r="AI79" i="1" a="1"/>
  <c r="AI79" i="1"/>
  <c r="R79" i="1" s="1" a="1"/>
  <c r="R79" i="1" s="1"/>
  <c r="AH79" i="1" a="1"/>
  <c r="AH79" i="1" s="1"/>
  <c r="Q79" i="1" s="1" a="1"/>
  <c r="Q79" i="1" s="1"/>
  <c r="AG79" i="1" a="1"/>
  <c r="AG79" i="1" s="1"/>
  <c r="P79" i="1" s="1" a="1"/>
  <c r="P79" i="1" s="1"/>
  <c r="AF79" i="1" a="1"/>
  <c r="AF79" i="1"/>
  <c r="O79" i="1" s="1" a="1"/>
  <c r="O79" i="1" s="1"/>
  <c r="AE79" i="1" a="1"/>
  <c r="AE79" i="1"/>
  <c r="N79" i="1" s="1" a="1"/>
  <c r="N79" i="1" s="1"/>
  <c r="AD79" i="1" a="1"/>
  <c r="AD79" i="1" s="1"/>
  <c r="AC79" i="1" a="1"/>
  <c r="AC79" i="1" s="1"/>
  <c r="L79" i="1" s="1" a="1"/>
  <c r="L79" i="1" s="1"/>
  <c r="AB79" i="1" a="1"/>
  <c r="AB79" i="1"/>
  <c r="K79" i="1" s="1" a="1"/>
  <c r="K79" i="1" s="1"/>
  <c r="AA79" i="1" a="1"/>
  <c r="AA79" i="1"/>
  <c r="J79" i="1" s="1" a="1"/>
  <c r="J79" i="1" s="1"/>
  <c r="Z79" i="1" a="1"/>
  <c r="Z79" i="1" s="1"/>
  <c r="X79" i="1" a="1"/>
  <c r="X79" i="1" s="1"/>
  <c r="W79" i="1" a="1"/>
  <c r="W79" i="1" s="1"/>
  <c r="T79" i="1" a="1"/>
  <c r="T79" i="1"/>
  <c r="M79" i="1" a="1"/>
  <c r="M79" i="1" s="1"/>
  <c r="I79" i="1" a="1"/>
  <c r="I79" i="1" s="1"/>
  <c r="AK78" i="1" a="1"/>
  <c r="AK78" i="1" s="1"/>
  <c r="AJ78" i="1" a="1"/>
  <c r="AJ78" i="1" s="1"/>
  <c r="S78" i="1" s="1" a="1"/>
  <c r="S78" i="1" s="1"/>
  <c r="AI78" i="1" a="1"/>
  <c r="AI78" i="1"/>
  <c r="R78" i="1" s="1" a="1"/>
  <c r="R78" i="1" s="1"/>
  <c r="AH78" i="1" a="1"/>
  <c r="AH78" i="1"/>
  <c r="Q78" i="1" s="1" a="1"/>
  <c r="Q78" i="1" s="1"/>
  <c r="AG78" i="1" a="1"/>
  <c r="AG78" i="1" s="1"/>
  <c r="AF78" i="1" a="1"/>
  <c r="AF78" i="1" s="1"/>
  <c r="O78" i="1" s="1" a="1"/>
  <c r="O78" i="1" s="1"/>
  <c r="AE78" i="1" a="1"/>
  <c r="AE78" i="1"/>
  <c r="N78" i="1" s="1" a="1"/>
  <c r="N78" i="1" s="1"/>
  <c r="AD78" i="1" a="1"/>
  <c r="AD78" i="1"/>
  <c r="M78" i="1" s="1" a="1"/>
  <c r="M78" i="1" s="1"/>
  <c r="AC78" i="1" a="1"/>
  <c r="AC78" i="1" s="1"/>
  <c r="L78" i="1" s="1" a="1"/>
  <c r="L78" i="1" s="1"/>
  <c r="AB78" i="1" a="1"/>
  <c r="AB78" i="1" s="1"/>
  <c r="K78" i="1" s="1" a="1"/>
  <c r="K78" i="1" s="1"/>
  <c r="AA78" i="1" a="1"/>
  <c r="AA78" i="1"/>
  <c r="Z78" i="1" a="1"/>
  <c r="Z78" i="1"/>
  <c r="I78" i="1" s="1" a="1"/>
  <c r="I78" i="1" s="1"/>
  <c r="X78" i="1" a="1"/>
  <c r="X78" i="1"/>
  <c r="W78" i="1" a="1"/>
  <c r="W78" i="1" s="1"/>
  <c r="T78" i="1" a="1"/>
  <c r="T78" i="1" s="1"/>
  <c r="P78" i="1" a="1"/>
  <c r="P78" i="1" s="1"/>
  <c r="AK77" i="1" a="1"/>
  <c r="AK77" i="1"/>
  <c r="T77" i="1" s="1" a="1"/>
  <c r="T77" i="1" s="1"/>
  <c r="AJ77" i="1" a="1"/>
  <c r="AJ77" i="1" s="1"/>
  <c r="S77" i="1" s="1" a="1"/>
  <c r="S77" i="1" s="1"/>
  <c r="AI77" i="1" a="1"/>
  <c r="AI77" i="1" s="1"/>
  <c r="R77" i="1" s="1" a="1"/>
  <c r="R77" i="1" s="1"/>
  <c r="AH77" i="1" a="1"/>
  <c r="AH77" i="1"/>
  <c r="Q77" i="1" s="1" a="1"/>
  <c r="Q77" i="1" s="1"/>
  <c r="AG77" i="1" a="1"/>
  <c r="AG77" i="1"/>
  <c r="P77" i="1" s="1" a="1"/>
  <c r="P77" i="1" s="1"/>
  <c r="AF77" i="1" a="1"/>
  <c r="AF77" i="1" s="1"/>
  <c r="AE77" i="1" a="1"/>
  <c r="AE77" i="1" s="1"/>
  <c r="N77" i="1" s="1" a="1"/>
  <c r="N77" i="1" s="1"/>
  <c r="AD77" i="1" a="1"/>
  <c r="AD77" i="1"/>
  <c r="M77" i="1" s="1" a="1"/>
  <c r="M77" i="1" s="1"/>
  <c r="AC77" i="1" a="1"/>
  <c r="AC77" i="1"/>
  <c r="L77" i="1" s="1" a="1"/>
  <c r="L77" i="1" s="1"/>
  <c r="AB77" i="1" a="1"/>
  <c r="AB77" i="1" s="1"/>
  <c r="K77" i="1" s="1" a="1"/>
  <c r="K77" i="1" s="1"/>
  <c r="AA77" i="1" a="1"/>
  <c r="AA77" i="1" s="1"/>
  <c r="J77" i="1" s="1" a="1"/>
  <c r="J77" i="1" s="1"/>
  <c r="Z77" i="1" a="1"/>
  <c r="Z77" i="1"/>
  <c r="X77" i="1" a="1"/>
  <c r="X77" i="1"/>
  <c r="W77" i="1" a="1"/>
  <c r="W77" i="1"/>
  <c r="O77" i="1" a="1"/>
  <c r="O77" i="1" s="1"/>
  <c r="AK76" i="1" a="1"/>
  <c r="AK76" i="1"/>
  <c r="T76" i="1" s="1" a="1"/>
  <c r="T76" i="1" s="1"/>
  <c r="AJ76" i="1" a="1"/>
  <c r="AJ76" i="1"/>
  <c r="S76" i="1" s="1" a="1"/>
  <c r="S76" i="1" s="1"/>
  <c r="AI76" i="1" a="1"/>
  <c r="AI76" i="1" s="1"/>
  <c r="R76" i="1" s="1" a="1"/>
  <c r="R76" i="1" s="1"/>
  <c r="AH76" i="1" a="1"/>
  <c r="AH76" i="1" s="1"/>
  <c r="Q76" i="1" s="1" a="1"/>
  <c r="Q76" i="1" s="1"/>
  <c r="AG76" i="1" a="1"/>
  <c r="AG76" i="1"/>
  <c r="P76" i="1" s="1" a="1"/>
  <c r="P76" i="1" s="1"/>
  <c r="AF76" i="1" a="1"/>
  <c r="AF76" i="1"/>
  <c r="O76" i="1" s="1" a="1"/>
  <c r="O76" i="1" s="1"/>
  <c r="AE76" i="1" a="1"/>
  <c r="AE76" i="1" s="1"/>
  <c r="N76" i="1" s="1" a="1"/>
  <c r="N76" i="1" s="1"/>
  <c r="AD76" i="1" a="1"/>
  <c r="AD76" i="1" s="1"/>
  <c r="M76" i="1" s="1" a="1"/>
  <c r="M76" i="1" s="1"/>
  <c r="AC76" i="1" a="1"/>
  <c r="AC76" i="1"/>
  <c r="L76" i="1" s="1" a="1"/>
  <c r="L76" i="1" s="1"/>
  <c r="AB76" i="1" a="1"/>
  <c r="AB76" i="1"/>
  <c r="K76" i="1" s="1" a="1"/>
  <c r="K76" i="1" s="1"/>
  <c r="AA76" i="1" a="1"/>
  <c r="AA76" i="1" s="1"/>
  <c r="Z76" i="1" a="1"/>
  <c r="Z76" i="1" s="1"/>
  <c r="X76" i="1" a="1"/>
  <c r="X76" i="1" s="1"/>
  <c r="W76" i="1" a="1"/>
  <c r="W76" i="1"/>
  <c r="J76" i="1" a="1"/>
  <c r="J76" i="1" s="1"/>
  <c r="AK75" i="1" a="1"/>
  <c r="AK75" i="1" s="1"/>
  <c r="T75" i="1" s="1" a="1"/>
  <c r="T75" i="1" s="1"/>
  <c r="AJ75" i="1" a="1"/>
  <c r="AJ75" i="1"/>
  <c r="S75" i="1" s="1" a="1"/>
  <c r="S75" i="1" s="1"/>
  <c r="AI75" i="1" a="1"/>
  <c r="AI75" i="1"/>
  <c r="R75" i="1" s="1" a="1"/>
  <c r="R75" i="1" s="1"/>
  <c r="AH75" i="1" a="1"/>
  <c r="AH75" i="1" s="1"/>
  <c r="AG75" i="1" a="1"/>
  <c r="AG75" i="1" s="1"/>
  <c r="P75" i="1" s="1" a="1"/>
  <c r="P75" i="1" s="1"/>
  <c r="AF75" i="1" a="1"/>
  <c r="AF75" i="1"/>
  <c r="O75" i="1" s="1" a="1"/>
  <c r="O75" i="1" s="1"/>
  <c r="AE75" i="1" a="1"/>
  <c r="AE75" i="1"/>
  <c r="N75" i="1" s="1" a="1"/>
  <c r="N75" i="1" s="1"/>
  <c r="AD75" i="1" a="1"/>
  <c r="AD75" i="1" s="1"/>
  <c r="AC75" i="1" a="1"/>
  <c r="AC75" i="1" s="1"/>
  <c r="L75" i="1" s="1" a="1"/>
  <c r="L75" i="1" s="1"/>
  <c r="AB75" i="1" a="1"/>
  <c r="AB75" i="1"/>
  <c r="K75" i="1" s="1" a="1"/>
  <c r="K75" i="1" s="1"/>
  <c r="AA75" i="1" a="1"/>
  <c r="AA75" i="1"/>
  <c r="J75" i="1" s="1" a="1"/>
  <c r="J75" i="1" s="1"/>
  <c r="Z75" i="1" a="1"/>
  <c r="Z75" i="1" s="1"/>
  <c r="Y75" i="1" s="1"/>
  <c r="X75" i="1" a="1"/>
  <c r="X75" i="1" s="1"/>
  <c r="W75" i="1" a="1"/>
  <c r="W75" i="1" s="1"/>
  <c r="Q75" i="1" a="1"/>
  <c r="Q75" i="1" s="1"/>
  <c r="M75" i="1" a="1"/>
  <c r="M75" i="1" s="1"/>
  <c r="AK74" i="1" a="1"/>
  <c r="AK74" i="1" s="1"/>
  <c r="AJ74" i="1" a="1"/>
  <c r="AJ74" i="1" s="1"/>
  <c r="S74" i="1" s="1" a="1"/>
  <c r="S74" i="1" s="1"/>
  <c r="AI74" i="1" a="1"/>
  <c r="AI74" i="1"/>
  <c r="R74" i="1" s="1" a="1"/>
  <c r="R74" i="1" s="1"/>
  <c r="AH74" i="1" a="1"/>
  <c r="AH74" i="1"/>
  <c r="Q74" i="1" s="1" a="1"/>
  <c r="Q74" i="1" s="1"/>
  <c r="AG74" i="1" a="1"/>
  <c r="AG74" i="1" s="1"/>
  <c r="AF74" i="1" a="1"/>
  <c r="AF74" i="1" s="1"/>
  <c r="O74" i="1" s="1" a="1"/>
  <c r="O74" i="1" s="1"/>
  <c r="AE74" i="1" a="1"/>
  <c r="AE74" i="1"/>
  <c r="N74" i="1" s="1" a="1"/>
  <c r="N74" i="1" s="1"/>
  <c r="AD74" i="1" a="1"/>
  <c r="AD74" i="1"/>
  <c r="M74" i="1" s="1" a="1"/>
  <c r="M74" i="1" s="1"/>
  <c r="AC74" i="1" a="1"/>
  <c r="AC74" i="1" s="1"/>
  <c r="L74" i="1" s="1" a="1"/>
  <c r="L74" i="1" s="1"/>
  <c r="AB74" i="1" a="1"/>
  <c r="AB74" i="1" s="1"/>
  <c r="K74" i="1" s="1" a="1"/>
  <c r="K74" i="1" s="1"/>
  <c r="AA74" i="1" a="1"/>
  <c r="AA74" i="1"/>
  <c r="Z74" i="1" a="1"/>
  <c r="Z74" i="1"/>
  <c r="I74" i="1" s="1" a="1"/>
  <c r="I74" i="1" s="1"/>
  <c r="X74" i="1" a="1"/>
  <c r="X74" i="1"/>
  <c r="W74" i="1" a="1"/>
  <c r="W74" i="1" s="1"/>
  <c r="T74" i="1" a="1"/>
  <c r="T74" i="1" s="1"/>
  <c r="P74" i="1" a="1"/>
  <c r="P74" i="1" s="1"/>
  <c r="AK73" i="1" a="1"/>
  <c r="AK73" i="1"/>
  <c r="T73" i="1" s="1" a="1"/>
  <c r="T73" i="1" s="1"/>
  <c r="AJ73" i="1" a="1"/>
  <c r="AJ73" i="1" s="1"/>
  <c r="S73" i="1" s="1" a="1"/>
  <c r="S73" i="1" s="1"/>
  <c r="AI73" i="1" a="1"/>
  <c r="AI73" i="1" s="1"/>
  <c r="R73" i="1" s="1" a="1"/>
  <c r="R73" i="1" s="1"/>
  <c r="AH73" i="1" a="1"/>
  <c r="AH73" i="1"/>
  <c r="Q73" i="1" s="1" a="1"/>
  <c r="Q73" i="1" s="1"/>
  <c r="AG73" i="1" a="1"/>
  <c r="AG73" i="1"/>
  <c r="P73" i="1" s="1" a="1"/>
  <c r="P73" i="1" s="1"/>
  <c r="AF73" i="1" a="1"/>
  <c r="AF73" i="1" s="1"/>
  <c r="AE73" i="1" a="1"/>
  <c r="AE73" i="1" s="1"/>
  <c r="N73" i="1" s="1" a="1"/>
  <c r="N73" i="1" s="1"/>
  <c r="AD73" i="1" a="1"/>
  <c r="AD73" i="1"/>
  <c r="M73" i="1" s="1" a="1"/>
  <c r="M73" i="1" s="1"/>
  <c r="AC73" i="1" a="1"/>
  <c r="AC73" i="1"/>
  <c r="L73" i="1" s="1" a="1"/>
  <c r="L73" i="1" s="1"/>
  <c r="AB73" i="1" a="1"/>
  <c r="AB73" i="1" s="1"/>
  <c r="K73" i="1" s="1" a="1"/>
  <c r="K73" i="1" s="1"/>
  <c r="AA73" i="1" a="1"/>
  <c r="AA73" i="1" s="1"/>
  <c r="J73" i="1" s="1" a="1"/>
  <c r="J73" i="1" s="1"/>
  <c r="Z73" i="1" a="1"/>
  <c r="Z73" i="1"/>
  <c r="X73" i="1" a="1"/>
  <c r="X73" i="1"/>
  <c r="W73" i="1" a="1"/>
  <c r="W73" i="1"/>
  <c r="O73" i="1" a="1"/>
  <c r="O73" i="1" s="1"/>
  <c r="AK72" i="1" a="1"/>
  <c r="AK72" i="1"/>
  <c r="T72" i="1" s="1" a="1"/>
  <c r="T72" i="1" s="1"/>
  <c r="AJ72" i="1" a="1"/>
  <c r="AJ72" i="1"/>
  <c r="S72" i="1" s="1" a="1"/>
  <c r="S72" i="1" s="1"/>
  <c r="AI72" i="1" a="1"/>
  <c r="AI72" i="1" s="1"/>
  <c r="R72" i="1" s="1" a="1"/>
  <c r="R72" i="1" s="1"/>
  <c r="AH72" i="1" a="1"/>
  <c r="AH72" i="1" s="1"/>
  <c r="Q72" i="1" s="1" a="1"/>
  <c r="Q72" i="1" s="1"/>
  <c r="AG72" i="1" a="1"/>
  <c r="AG72" i="1"/>
  <c r="P72" i="1" s="1" a="1"/>
  <c r="P72" i="1" s="1"/>
  <c r="AF72" i="1" a="1"/>
  <c r="AF72" i="1"/>
  <c r="O72" i="1" s="1" a="1"/>
  <c r="O72" i="1" s="1"/>
  <c r="AE72" i="1" a="1"/>
  <c r="AE72" i="1" s="1"/>
  <c r="N72" i="1" s="1" a="1"/>
  <c r="N72" i="1" s="1"/>
  <c r="AD72" i="1" a="1"/>
  <c r="AD72" i="1" s="1"/>
  <c r="M72" i="1" s="1" a="1"/>
  <c r="M72" i="1" s="1"/>
  <c r="AC72" i="1" a="1"/>
  <c r="AC72" i="1"/>
  <c r="L72" i="1" s="1" a="1"/>
  <c r="L72" i="1" s="1"/>
  <c r="AB72" i="1" a="1"/>
  <c r="AB72" i="1"/>
  <c r="K72" i="1" s="1" a="1"/>
  <c r="K72" i="1" s="1"/>
  <c r="AA72" i="1" a="1"/>
  <c r="AA72" i="1" s="1"/>
  <c r="J72" i="1" s="1" a="1"/>
  <c r="J72" i="1" s="1"/>
  <c r="Z72" i="1" a="1"/>
  <c r="Z72" i="1" s="1"/>
  <c r="X72" i="1" a="1"/>
  <c r="X72" i="1" s="1"/>
  <c r="W72" i="1" a="1"/>
  <c r="W72" i="1"/>
  <c r="AK71" i="1" a="1"/>
  <c r="AK71" i="1" s="1"/>
  <c r="T71" i="1" s="1" a="1"/>
  <c r="T71" i="1" s="1"/>
  <c r="AJ71" i="1" a="1"/>
  <c r="AJ71" i="1"/>
  <c r="S71" i="1" s="1" a="1"/>
  <c r="S71" i="1" s="1"/>
  <c r="AI71" i="1" a="1"/>
  <c r="AI71" i="1"/>
  <c r="R71" i="1" s="1" a="1"/>
  <c r="R71" i="1" s="1"/>
  <c r="AH71" i="1" a="1"/>
  <c r="AH71" i="1" s="1"/>
  <c r="AG71" i="1" a="1"/>
  <c r="AG71" i="1" s="1"/>
  <c r="P71" i="1" s="1" a="1"/>
  <c r="P71" i="1" s="1"/>
  <c r="AF71" i="1" a="1"/>
  <c r="AF71" i="1"/>
  <c r="O71" i="1" s="1" a="1"/>
  <c r="O71" i="1" s="1"/>
  <c r="AE71" i="1" a="1"/>
  <c r="AE71" i="1"/>
  <c r="N71" i="1" s="1" a="1"/>
  <c r="N71" i="1" s="1"/>
  <c r="AD71" i="1" a="1"/>
  <c r="AD71" i="1" s="1"/>
  <c r="M71" i="1" s="1" a="1"/>
  <c r="M71" i="1" s="1"/>
  <c r="AC71" i="1" a="1"/>
  <c r="AC71" i="1" s="1"/>
  <c r="L71" i="1" s="1" a="1"/>
  <c r="L71" i="1" s="1"/>
  <c r="AB71" i="1" a="1"/>
  <c r="AB71" i="1"/>
  <c r="K71" i="1" s="1" a="1"/>
  <c r="K71" i="1" s="1"/>
  <c r="AA71" i="1" a="1"/>
  <c r="AA71" i="1"/>
  <c r="J71" i="1" s="1" a="1"/>
  <c r="J71" i="1" s="1"/>
  <c r="Z71" i="1" a="1"/>
  <c r="Z71" i="1" s="1"/>
  <c r="I71" i="1" s="1" a="1"/>
  <c r="I71" i="1" s="1"/>
  <c r="X71" i="1" a="1"/>
  <c r="X71" i="1" s="1"/>
  <c r="W71" i="1" a="1"/>
  <c r="W71" i="1" s="1"/>
  <c r="Q71" i="1" a="1"/>
  <c r="Q71" i="1" s="1"/>
  <c r="X70" i="1" a="1"/>
  <c r="X70" i="1" s="1"/>
  <c r="W70" i="1" a="1"/>
  <c r="W70" i="1"/>
  <c r="P70" i="1"/>
  <c r="AD69" i="1"/>
  <c r="X69" i="1" a="1"/>
  <c r="X69" i="1" s="1"/>
  <c r="W69" i="1" a="1"/>
  <c r="W69" i="1" s="1"/>
  <c r="X68" i="1" a="1"/>
  <c r="X68" i="1"/>
  <c r="W68" i="1" a="1"/>
  <c r="W68" i="1" s="1"/>
  <c r="X67" i="1" a="1"/>
  <c r="X67" i="1"/>
  <c r="W67" i="1" a="1"/>
  <c r="W67" i="1"/>
  <c r="X66" i="1" a="1"/>
  <c r="X66" i="1"/>
  <c r="W66" i="1" a="1"/>
  <c r="W66" i="1" s="1"/>
  <c r="AK65" i="1" a="1"/>
  <c r="AK65" i="1" s="1"/>
  <c r="T65" i="1" s="1" a="1"/>
  <c r="T65" i="1" s="1"/>
  <c r="AJ65" i="1" a="1"/>
  <c r="AJ65" i="1"/>
  <c r="S65" i="1" s="1" a="1"/>
  <c r="S65" i="1" s="1"/>
  <c r="AI65" i="1" a="1"/>
  <c r="AI65" i="1"/>
  <c r="R65" i="1" s="1" a="1"/>
  <c r="R65" i="1" s="1"/>
  <c r="AH65" i="1" a="1"/>
  <c r="AH65" i="1" s="1"/>
  <c r="AG65" i="1" a="1"/>
  <c r="AG65" i="1" s="1"/>
  <c r="P65" i="1" s="1" a="1"/>
  <c r="P65" i="1" s="1"/>
  <c r="AF65" i="1" a="1"/>
  <c r="AF65" i="1"/>
  <c r="O65" i="1" s="1" a="1"/>
  <c r="O65" i="1" s="1"/>
  <c r="AE65" i="1" a="1"/>
  <c r="AE65" i="1"/>
  <c r="N65" i="1" s="1" a="1"/>
  <c r="N65" i="1" s="1"/>
  <c r="AD65" i="1" a="1"/>
  <c r="AD65" i="1" s="1"/>
  <c r="M65" i="1" s="1" a="1"/>
  <c r="M65" i="1" s="1"/>
  <c r="AC65" i="1" a="1"/>
  <c r="AC65" i="1" s="1"/>
  <c r="L65" i="1" s="1" a="1"/>
  <c r="L65" i="1" s="1"/>
  <c r="AB65" i="1" a="1"/>
  <c r="AB65" i="1"/>
  <c r="K65" i="1" s="1" a="1"/>
  <c r="K65" i="1" s="1"/>
  <c r="AA65" i="1" a="1"/>
  <c r="AA65" i="1"/>
  <c r="J65" i="1" s="1" a="1"/>
  <c r="J65" i="1" s="1"/>
  <c r="Z65" i="1" a="1"/>
  <c r="Z65" i="1" s="1"/>
  <c r="I65" i="1" s="1" a="1"/>
  <c r="I65" i="1" s="1"/>
  <c r="H65" i="1" s="1"/>
  <c r="X65" i="1" a="1"/>
  <c r="X65" i="1" s="1"/>
  <c r="W65" i="1" a="1"/>
  <c r="W65" i="1" s="1"/>
  <c r="Q65" i="1" a="1"/>
  <c r="Q65" i="1" s="1"/>
  <c r="AK64" i="1" a="1"/>
  <c r="AK64" i="1" s="1"/>
  <c r="AJ64" i="1" a="1"/>
  <c r="AJ64" i="1" s="1"/>
  <c r="AI64" i="1" a="1"/>
  <c r="AI64" i="1"/>
  <c r="AH64" i="1" a="1"/>
  <c r="AH64" i="1"/>
  <c r="AH66" i="1" s="1"/>
  <c r="AH68" i="1" s="1"/>
  <c r="AG64" i="1" a="1"/>
  <c r="AG64" i="1" s="1"/>
  <c r="AF64" i="1" a="1"/>
  <c r="AF64" i="1" s="1"/>
  <c r="AF70" i="1" s="1"/>
  <c r="AE64" i="1" a="1"/>
  <c r="AE64" i="1"/>
  <c r="AD64" i="1" a="1"/>
  <c r="AD64" i="1"/>
  <c r="AD70" i="1" s="1"/>
  <c r="AC64" i="1" a="1"/>
  <c r="AC64" i="1" s="1"/>
  <c r="L64" i="1" s="1" a="1"/>
  <c r="L64" i="1" s="1"/>
  <c r="AB64" i="1" a="1"/>
  <c r="AB64" i="1" s="1"/>
  <c r="AA64" i="1" a="1"/>
  <c r="AA64" i="1"/>
  <c r="Z64" i="1" a="1"/>
  <c r="Z64" i="1"/>
  <c r="Z66" i="1" s="1"/>
  <c r="X64" i="1" a="1"/>
  <c r="X64" i="1"/>
  <c r="W64" i="1" a="1"/>
  <c r="W64" i="1" s="1"/>
  <c r="T64" i="1" a="1"/>
  <c r="T64" i="1" s="1"/>
  <c r="T66" i="1" s="1"/>
  <c r="T68" i="1" s="1"/>
  <c r="P64" i="1" a="1"/>
  <c r="P64" i="1" s="1"/>
  <c r="AK63" i="1" a="1"/>
  <c r="AK63" i="1"/>
  <c r="AJ63" i="1" a="1"/>
  <c r="AJ63" i="1" s="1"/>
  <c r="S63" i="1" s="1" a="1"/>
  <c r="S63" i="1" s="1"/>
  <c r="AI63" i="1" a="1"/>
  <c r="AI63" i="1" s="1"/>
  <c r="AH63" i="1" a="1"/>
  <c r="AH63" i="1"/>
  <c r="AG63" i="1" a="1"/>
  <c r="AG63" i="1"/>
  <c r="P63" i="1" s="1" a="1"/>
  <c r="P63" i="1" s="1"/>
  <c r="AF63" i="1" a="1"/>
  <c r="AF63" i="1" s="1"/>
  <c r="O63" i="1" s="1" a="1"/>
  <c r="O63" i="1" s="1"/>
  <c r="AE63" i="1" a="1"/>
  <c r="AE63" i="1" s="1"/>
  <c r="AD63" i="1" a="1"/>
  <c r="AD63" i="1"/>
  <c r="AC63" i="1" a="1"/>
  <c r="AC63" i="1"/>
  <c r="L63" i="1" s="1" a="1"/>
  <c r="L63" i="1" s="1"/>
  <c r="AB63" i="1" a="1"/>
  <c r="AB63" i="1" s="1"/>
  <c r="AA63" i="1" a="1"/>
  <c r="AA63" i="1" s="1"/>
  <c r="Z63" i="1" a="1"/>
  <c r="Z63" i="1"/>
  <c r="X63" i="1" a="1"/>
  <c r="X63" i="1"/>
  <c r="W63" i="1" a="1"/>
  <c r="W63" i="1"/>
  <c r="K63" i="1" a="1"/>
  <c r="K63" i="1" s="1"/>
  <c r="A62" i="1" a="1"/>
  <c r="A62" i="1" s="1"/>
  <c r="C62" i="1" s="1"/>
  <c r="D62" i="1" s="1"/>
  <c r="AK61" i="1" a="1"/>
  <c r="AK61" i="1"/>
  <c r="T61" i="1" s="1" a="1"/>
  <c r="T61" i="1" s="1"/>
  <c r="AJ61" i="1" a="1"/>
  <c r="AJ61" i="1"/>
  <c r="S61" i="1" s="1" a="1"/>
  <c r="S61" i="1" s="1"/>
  <c r="AI61" i="1" a="1"/>
  <c r="AI61" i="1" s="1"/>
  <c r="AH61" i="1" a="1"/>
  <c r="AH61" i="1" s="1"/>
  <c r="Q61" i="1" s="1" a="1"/>
  <c r="Q61" i="1" s="1"/>
  <c r="AG61" i="1" a="1"/>
  <c r="AG61" i="1"/>
  <c r="P61" i="1" s="1" a="1"/>
  <c r="P61" i="1" s="1"/>
  <c r="AF61" i="1" a="1"/>
  <c r="AF61" i="1"/>
  <c r="O61" i="1" s="1" a="1"/>
  <c r="O61" i="1" s="1"/>
  <c r="AE61" i="1" a="1"/>
  <c r="AE61" i="1" s="1"/>
  <c r="N61" i="1" s="1" a="1"/>
  <c r="N61" i="1" s="1"/>
  <c r="AD61" i="1" a="1"/>
  <c r="AD61" i="1" s="1"/>
  <c r="M61" i="1" s="1" a="1"/>
  <c r="M61" i="1" s="1"/>
  <c r="AC61" i="1" a="1"/>
  <c r="AC61" i="1"/>
  <c r="L61" i="1" s="1" a="1"/>
  <c r="L61" i="1" s="1"/>
  <c r="AB61" i="1" a="1"/>
  <c r="AB61" i="1"/>
  <c r="K61" i="1" s="1" a="1"/>
  <c r="K61" i="1" s="1"/>
  <c r="AA61" i="1" a="1"/>
  <c r="AA61" i="1" s="1"/>
  <c r="Z61" i="1" a="1"/>
  <c r="Z61" i="1" s="1"/>
  <c r="X61" i="1" a="1"/>
  <c r="X61" i="1" s="1"/>
  <c r="W61" i="1" a="1"/>
  <c r="W61" i="1"/>
  <c r="R61" i="1" a="1"/>
  <c r="R61" i="1" s="1"/>
  <c r="J61" i="1" a="1"/>
  <c r="J61" i="1" s="1"/>
  <c r="AK60" i="1" a="1"/>
  <c r="AK60" i="1" s="1"/>
  <c r="T60" i="1" s="1" a="1"/>
  <c r="T60" i="1" s="1"/>
  <c r="AJ60" i="1" a="1"/>
  <c r="AJ60" i="1"/>
  <c r="S60" i="1" s="1" a="1"/>
  <c r="S60" i="1" s="1"/>
  <c r="AI60" i="1" a="1"/>
  <c r="AI60" i="1"/>
  <c r="R60" i="1" s="1" a="1"/>
  <c r="R60" i="1" s="1"/>
  <c r="AH60" i="1" a="1"/>
  <c r="AH60" i="1" s="1"/>
  <c r="AG60" i="1" a="1"/>
  <c r="AG60" i="1" s="1"/>
  <c r="P60" i="1" s="1" a="1"/>
  <c r="P60" i="1" s="1"/>
  <c r="AF60" i="1" a="1"/>
  <c r="AF60" i="1"/>
  <c r="O60" i="1" s="1" a="1"/>
  <c r="O60" i="1" s="1"/>
  <c r="AE60" i="1" a="1"/>
  <c r="AE60" i="1"/>
  <c r="N60" i="1" s="1" a="1"/>
  <c r="N60" i="1" s="1"/>
  <c r="AD60" i="1" a="1"/>
  <c r="AD60" i="1" s="1"/>
  <c r="M60" i="1" s="1" a="1"/>
  <c r="M60" i="1" s="1"/>
  <c r="AC60" i="1" a="1"/>
  <c r="AC60" i="1" s="1"/>
  <c r="L60" i="1" s="1" a="1"/>
  <c r="L60" i="1" s="1"/>
  <c r="AB60" i="1" a="1"/>
  <c r="AB60" i="1"/>
  <c r="K60" i="1" s="1" a="1"/>
  <c r="K60" i="1" s="1"/>
  <c r="AA60" i="1" a="1"/>
  <c r="AA60" i="1"/>
  <c r="J60" i="1" s="1" a="1"/>
  <c r="J60" i="1" s="1"/>
  <c r="Z60" i="1" a="1"/>
  <c r="Z60" i="1" s="1"/>
  <c r="X60" i="1" a="1"/>
  <c r="X60" i="1"/>
  <c r="W60" i="1" a="1"/>
  <c r="W60" i="1" s="1"/>
  <c r="Q60" i="1" a="1"/>
  <c r="Q60" i="1" s="1"/>
  <c r="I60" i="1" a="1"/>
  <c r="I60" i="1" s="1"/>
  <c r="AK59" i="1" a="1"/>
  <c r="AK59" i="1" s="1"/>
  <c r="AJ59" i="1" a="1"/>
  <c r="AJ59" i="1" s="1"/>
  <c r="S59" i="1" s="1" a="1"/>
  <c r="S59" i="1" s="1"/>
  <c r="AI59" i="1" a="1"/>
  <c r="AI59" i="1"/>
  <c r="R59" i="1" s="1" a="1"/>
  <c r="R59" i="1" s="1"/>
  <c r="AH59" i="1" a="1"/>
  <c r="AH59" i="1"/>
  <c r="Q59" i="1" s="1" a="1"/>
  <c r="Q59" i="1" s="1"/>
  <c r="AG59" i="1" a="1"/>
  <c r="AG59" i="1" s="1"/>
  <c r="P59" i="1" s="1" a="1"/>
  <c r="P59" i="1" s="1"/>
  <c r="AF59" i="1" a="1"/>
  <c r="AF59" i="1" s="1"/>
  <c r="O59" i="1" s="1" a="1"/>
  <c r="O59" i="1" s="1"/>
  <c r="AE59" i="1" a="1"/>
  <c r="AE59" i="1"/>
  <c r="N59" i="1" s="1" a="1"/>
  <c r="N59" i="1" s="1"/>
  <c r="AD59" i="1" a="1"/>
  <c r="AD59" i="1"/>
  <c r="M59" i="1" s="1" a="1"/>
  <c r="M59" i="1" s="1"/>
  <c r="AC59" i="1" a="1"/>
  <c r="AC59" i="1" s="1"/>
  <c r="L59" i="1" s="1" a="1"/>
  <c r="L59" i="1" s="1"/>
  <c r="AB59" i="1" a="1"/>
  <c r="AB59" i="1" s="1"/>
  <c r="K59" i="1" s="1" a="1"/>
  <c r="K59" i="1" s="1"/>
  <c r="AA59" i="1" a="1"/>
  <c r="AA59" i="1"/>
  <c r="Z59" i="1" a="1"/>
  <c r="Z59" i="1"/>
  <c r="I59" i="1" s="1" a="1"/>
  <c r="I59" i="1" s="1"/>
  <c r="X59" i="1" a="1"/>
  <c r="X59" i="1"/>
  <c r="W59" i="1" a="1"/>
  <c r="W59" i="1"/>
  <c r="T59" i="1" a="1"/>
  <c r="T59" i="1" s="1"/>
  <c r="AK58" i="1" a="1"/>
  <c r="AK58" i="1"/>
  <c r="T58" i="1" s="1" a="1"/>
  <c r="T58" i="1" s="1"/>
  <c r="AJ58" i="1" a="1"/>
  <c r="AJ58" i="1" s="1"/>
  <c r="S58" i="1" s="1" a="1"/>
  <c r="S58" i="1" s="1"/>
  <c r="AI58" i="1" a="1"/>
  <c r="AI58" i="1" s="1"/>
  <c r="R58" i="1" s="1" a="1"/>
  <c r="R58" i="1" s="1"/>
  <c r="AH58" i="1" a="1"/>
  <c r="AH58" i="1"/>
  <c r="Q58" i="1" s="1" a="1"/>
  <c r="Q58" i="1" s="1"/>
  <c r="AG58" i="1" a="1"/>
  <c r="AG58" i="1"/>
  <c r="P58" i="1" s="1" a="1"/>
  <c r="P58" i="1" s="1"/>
  <c r="AF58" i="1" a="1"/>
  <c r="AF58" i="1" s="1"/>
  <c r="O58" i="1" s="1" a="1"/>
  <c r="O58" i="1" s="1"/>
  <c r="AE58" i="1" a="1"/>
  <c r="AE58" i="1" s="1"/>
  <c r="N58" i="1" s="1" a="1"/>
  <c r="AD58" i="1" a="1"/>
  <c r="AD58" i="1"/>
  <c r="M58" i="1" s="1" a="1"/>
  <c r="M58" i="1" s="1"/>
  <c r="AC58" i="1" a="1"/>
  <c r="AC58" i="1"/>
  <c r="L58" i="1" s="1" a="1"/>
  <c r="L58" i="1" s="1"/>
  <c r="AB58" i="1" a="1"/>
  <c r="AB58" i="1" s="1"/>
  <c r="AA58" i="1" a="1"/>
  <c r="AA58" i="1" s="1"/>
  <c r="J58" i="1" s="1" a="1"/>
  <c r="Z58" i="1" a="1"/>
  <c r="Z58" i="1"/>
  <c r="X58" i="1" a="1"/>
  <c r="X58" i="1"/>
  <c r="W58" i="1" a="1"/>
  <c r="W58" i="1"/>
  <c r="N58" i="1"/>
  <c r="K58" i="1" a="1"/>
  <c r="K58" i="1" s="1"/>
  <c r="J58" i="1"/>
  <c r="AK57" i="1" a="1"/>
  <c r="AK57" i="1"/>
  <c r="T57" i="1" s="1" a="1"/>
  <c r="T57" i="1" s="1"/>
  <c r="AJ57" i="1" a="1"/>
  <c r="AJ57" i="1"/>
  <c r="S57" i="1" s="1" a="1"/>
  <c r="S57" i="1" s="1"/>
  <c r="AI57" i="1" a="1"/>
  <c r="AI57" i="1" s="1"/>
  <c r="AH57" i="1" a="1"/>
  <c r="AH57" i="1" s="1"/>
  <c r="Q57" i="1" s="1" a="1"/>
  <c r="Q57" i="1" s="1"/>
  <c r="AG57" i="1" a="1"/>
  <c r="AG57" i="1"/>
  <c r="P57" i="1" s="1" a="1"/>
  <c r="P57" i="1" s="1"/>
  <c r="AF57" i="1" a="1"/>
  <c r="AF57" i="1"/>
  <c r="O57" i="1" s="1" a="1"/>
  <c r="O57" i="1" s="1"/>
  <c r="AE57" i="1" a="1"/>
  <c r="AE57" i="1" s="1"/>
  <c r="AD57" i="1" a="1"/>
  <c r="AD57" i="1" s="1"/>
  <c r="M57" i="1" s="1" a="1"/>
  <c r="AC57" i="1" a="1"/>
  <c r="AC57" i="1"/>
  <c r="L57" i="1" s="1" a="1"/>
  <c r="L57" i="1" s="1"/>
  <c r="AB57" i="1" a="1"/>
  <c r="AB57" i="1"/>
  <c r="K57" i="1" s="1" a="1"/>
  <c r="K57" i="1" s="1"/>
  <c r="AA57" i="1" a="1"/>
  <c r="AA57" i="1" s="1"/>
  <c r="J57" i="1" s="1" a="1"/>
  <c r="J57" i="1" s="1"/>
  <c r="Z57" i="1" a="1"/>
  <c r="Z57" i="1" s="1"/>
  <c r="X57" i="1" a="1"/>
  <c r="X57" i="1" s="1"/>
  <c r="W57" i="1" a="1"/>
  <c r="W57" i="1"/>
  <c r="R57" i="1" a="1"/>
  <c r="R57" i="1" s="1"/>
  <c r="N57" i="1" a="1"/>
  <c r="N57" i="1" s="1"/>
  <c r="M57" i="1"/>
  <c r="AK56" i="1" a="1"/>
  <c r="AK56" i="1" s="1"/>
  <c r="T56" i="1" s="1" a="1"/>
  <c r="AJ56" i="1" a="1"/>
  <c r="AJ56" i="1"/>
  <c r="S56" i="1" s="1" a="1"/>
  <c r="S56" i="1" s="1"/>
  <c r="AI56" i="1" a="1"/>
  <c r="AI56" i="1"/>
  <c r="R56" i="1" s="1" a="1"/>
  <c r="R56" i="1" s="1"/>
  <c r="AH56" i="1" a="1"/>
  <c r="AH56" i="1" s="1"/>
  <c r="Q56" i="1" s="1" a="1"/>
  <c r="Q56" i="1" s="1"/>
  <c r="AG56" i="1" a="1"/>
  <c r="AG56" i="1" s="1"/>
  <c r="P56" i="1" s="1" a="1"/>
  <c r="P56" i="1" s="1"/>
  <c r="AF56" i="1" a="1"/>
  <c r="AF56" i="1"/>
  <c r="O56" i="1" s="1" a="1"/>
  <c r="O56" i="1" s="1"/>
  <c r="AE56" i="1" a="1"/>
  <c r="AE56" i="1"/>
  <c r="N56" i="1" s="1" a="1"/>
  <c r="N56" i="1" s="1"/>
  <c r="AD56" i="1" a="1"/>
  <c r="AD56" i="1" s="1"/>
  <c r="M56" i="1" s="1" a="1"/>
  <c r="M56" i="1" s="1"/>
  <c r="AC56" i="1" a="1"/>
  <c r="AC56" i="1" s="1"/>
  <c r="L56" i="1" s="1" a="1"/>
  <c r="L56" i="1" s="1"/>
  <c r="AB56" i="1" a="1"/>
  <c r="AB56" i="1"/>
  <c r="K56" i="1" s="1" a="1"/>
  <c r="K56" i="1" s="1"/>
  <c r="AA56" i="1" a="1"/>
  <c r="AA56" i="1"/>
  <c r="J56" i="1" s="1" a="1"/>
  <c r="J56" i="1" s="1"/>
  <c r="Z56" i="1" a="1"/>
  <c r="Z56" i="1" s="1"/>
  <c r="X56" i="1" a="1"/>
  <c r="X56" i="1"/>
  <c r="W56" i="1" a="1"/>
  <c r="W56" i="1" s="1"/>
  <c r="T56" i="1"/>
  <c r="I56" i="1" a="1"/>
  <c r="I56" i="1" s="1"/>
  <c r="AK55" i="1" a="1"/>
  <c r="AK55" i="1" s="1"/>
  <c r="AJ55" i="1" a="1"/>
  <c r="AJ55" i="1" s="1"/>
  <c r="S55" i="1" s="1" a="1"/>
  <c r="AI55" i="1" a="1"/>
  <c r="AI55" i="1"/>
  <c r="R55" i="1" s="1" a="1"/>
  <c r="R55" i="1" s="1"/>
  <c r="AH55" i="1" a="1"/>
  <c r="AH55" i="1"/>
  <c r="Q55" i="1" s="1" a="1"/>
  <c r="Q55" i="1" s="1"/>
  <c r="AG55" i="1" a="1"/>
  <c r="AG55" i="1" s="1"/>
  <c r="AF55" i="1" a="1"/>
  <c r="AF55" i="1" s="1"/>
  <c r="O55" i="1" s="1" a="1"/>
  <c r="O55" i="1" s="1"/>
  <c r="AE55" i="1" a="1"/>
  <c r="AE55" i="1"/>
  <c r="N55" i="1" s="1" a="1"/>
  <c r="N55" i="1" s="1"/>
  <c r="AD55" i="1" a="1"/>
  <c r="AD55" i="1"/>
  <c r="M55" i="1" s="1" a="1"/>
  <c r="M55" i="1" s="1"/>
  <c r="AC55" i="1" a="1"/>
  <c r="AC55" i="1" s="1"/>
  <c r="AB55" i="1" a="1"/>
  <c r="AB55" i="1" s="1"/>
  <c r="K55" i="1" s="1" a="1"/>
  <c r="AA55" i="1" a="1"/>
  <c r="AA55" i="1"/>
  <c r="J55" i="1" s="1" a="1"/>
  <c r="J55" i="1" s="1"/>
  <c r="Z55" i="1" a="1"/>
  <c r="Z55" i="1"/>
  <c r="I55" i="1" s="1" a="1"/>
  <c r="I55" i="1" s="1"/>
  <c r="H55" i="1" s="1"/>
  <c r="X55" i="1" a="1"/>
  <c r="X55" i="1"/>
  <c r="W55" i="1" a="1"/>
  <c r="W55" i="1"/>
  <c r="T55" i="1" a="1"/>
  <c r="T55" i="1" s="1"/>
  <c r="S55" i="1"/>
  <c r="P55" i="1" a="1"/>
  <c r="P55" i="1" s="1"/>
  <c r="L55" i="1" a="1"/>
  <c r="L55" i="1" s="1"/>
  <c r="K55" i="1"/>
  <c r="AK54" i="1" a="1"/>
  <c r="AK54" i="1"/>
  <c r="T54" i="1" s="1" a="1"/>
  <c r="T54" i="1" s="1"/>
  <c r="AJ54" i="1" a="1"/>
  <c r="AJ54" i="1" s="1"/>
  <c r="S54" i="1" s="1" a="1"/>
  <c r="S54" i="1" s="1"/>
  <c r="AI54" i="1" a="1"/>
  <c r="AI54" i="1" s="1"/>
  <c r="R54" i="1" s="1" a="1"/>
  <c r="R54" i="1" s="1"/>
  <c r="AH54" i="1" a="1"/>
  <c r="AH54" i="1"/>
  <c r="Q54" i="1" s="1" a="1"/>
  <c r="Q54" i="1" s="1"/>
  <c r="AG54" i="1" a="1"/>
  <c r="AG54" i="1"/>
  <c r="P54" i="1" s="1" a="1"/>
  <c r="P54" i="1" s="1"/>
  <c r="AF54" i="1" a="1"/>
  <c r="AF54" i="1" s="1"/>
  <c r="AE54" i="1" a="1"/>
  <c r="AE54" i="1" s="1"/>
  <c r="N54" i="1" s="1" a="1"/>
  <c r="N54" i="1" s="1"/>
  <c r="AD54" i="1" a="1"/>
  <c r="AD54" i="1"/>
  <c r="M54" i="1" s="1" a="1"/>
  <c r="M54" i="1" s="1"/>
  <c r="AC54" i="1" a="1"/>
  <c r="AC54" i="1"/>
  <c r="L54" i="1" s="1" a="1"/>
  <c r="L54" i="1" s="1"/>
  <c r="AB54" i="1" a="1"/>
  <c r="AB54" i="1" s="1"/>
  <c r="AA54" i="1" a="1"/>
  <c r="AA54" i="1" s="1"/>
  <c r="J54" i="1" s="1" a="1"/>
  <c r="Z54" i="1" a="1"/>
  <c r="Z54" i="1"/>
  <c r="X54" i="1" a="1"/>
  <c r="X54" i="1"/>
  <c r="W54" i="1" a="1"/>
  <c r="W54" i="1"/>
  <c r="O54" i="1" a="1"/>
  <c r="O54" i="1" s="1"/>
  <c r="K54" i="1" a="1"/>
  <c r="K54" i="1" s="1"/>
  <c r="J54" i="1"/>
  <c r="AK53" i="1" a="1"/>
  <c r="AK53" i="1"/>
  <c r="T53" i="1" s="1" a="1"/>
  <c r="T53" i="1" s="1"/>
  <c r="AJ53" i="1" a="1"/>
  <c r="AJ53" i="1"/>
  <c r="S53" i="1" s="1" a="1"/>
  <c r="S53" i="1" s="1"/>
  <c r="AI53" i="1" a="1"/>
  <c r="AI53" i="1" s="1"/>
  <c r="AH53" i="1" a="1"/>
  <c r="AH53" i="1" s="1"/>
  <c r="Q53" i="1" s="1" a="1"/>
  <c r="Q53" i="1" s="1"/>
  <c r="AG53" i="1" a="1"/>
  <c r="AG53" i="1"/>
  <c r="P53" i="1" s="1" a="1"/>
  <c r="P53" i="1" s="1"/>
  <c r="AF53" i="1" a="1"/>
  <c r="AF53" i="1"/>
  <c r="O53" i="1" s="1" a="1"/>
  <c r="O53" i="1" s="1"/>
  <c r="AE53" i="1" a="1"/>
  <c r="AE53" i="1" s="1"/>
  <c r="AD53" i="1" a="1"/>
  <c r="AD53" i="1" s="1"/>
  <c r="M53" i="1" s="1" a="1"/>
  <c r="AC53" i="1" a="1"/>
  <c r="AC53" i="1"/>
  <c r="L53" i="1" s="1" a="1"/>
  <c r="L53" i="1" s="1"/>
  <c r="AB53" i="1" a="1"/>
  <c r="AB53" i="1"/>
  <c r="K53" i="1" s="1" a="1"/>
  <c r="K53" i="1" s="1"/>
  <c r="AA53" i="1" a="1"/>
  <c r="AA53" i="1" s="1"/>
  <c r="J53" i="1" s="1" a="1"/>
  <c r="J53" i="1" s="1"/>
  <c r="Z53" i="1" a="1"/>
  <c r="Z53" i="1" s="1"/>
  <c r="X53" i="1" a="1"/>
  <c r="X53" i="1" s="1"/>
  <c r="W53" i="1" a="1"/>
  <c r="W53" i="1"/>
  <c r="R53" i="1" a="1"/>
  <c r="R53" i="1" s="1"/>
  <c r="N53" i="1" a="1"/>
  <c r="N53" i="1" s="1"/>
  <c r="M53" i="1"/>
  <c r="AK52" i="1" a="1"/>
  <c r="AK52" i="1" s="1"/>
  <c r="T52" i="1" s="1" a="1"/>
  <c r="AJ52" i="1" a="1"/>
  <c r="AJ52" i="1"/>
  <c r="S52" i="1" s="1" a="1"/>
  <c r="S52" i="1" s="1"/>
  <c r="AI52" i="1" a="1"/>
  <c r="AI52" i="1"/>
  <c r="R52" i="1" s="1" a="1"/>
  <c r="R52" i="1" s="1"/>
  <c r="AH52" i="1" a="1"/>
  <c r="AH52" i="1" s="1"/>
  <c r="AG52" i="1" a="1"/>
  <c r="AG52" i="1" s="1"/>
  <c r="P52" i="1" s="1" a="1"/>
  <c r="P52" i="1" s="1"/>
  <c r="AF52" i="1" a="1"/>
  <c r="AF52" i="1"/>
  <c r="O52" i="1" s="1" a="1"/>
  <c r="O52" i="1" s="1"/>
  <c r="AE52" i="1" a="1"/>
  <c r="AE52" i="1"/>
  <c r="N52" i="1" s="1" a="1"/>
  <c r="N52" i="1" s="1"/>
  <c r="AD52" i="1" a="1"/>
  <c r="AD52" i="1" s="1"/>
  <c r="M52" i="1" s="1" a="1"/>
  <c r="M52" i="1" s="1"/>
  <c r="AC52" i="1" a="1"/>
  <c r="AC52" i="1" s="1"/>
  <c r="L52" i="1" s="1" a="1"/>
  <c r="L52" i="1" s="1"/>
  <c r="AB52" i="1" a="1"/>
  <c r="AB52" i="1"/>
  <c r="K52" i="1" s="1" a="1"/>
  <c r="K52" i="1" s="1"/>
  <c r="AA52" i="1" a="1"/>
  <c r="AA52" i="1"/>
  <c r="J52" i="1" s="1" a="1"/>
  <c r="J52" i="1" s="1"/>
  <c r="Z52" i="1" a="1"/>
  <c r="Z52" i="1" s="1"/>
  <c r="X52" i="1" a="1"/>
  <c r="X52" i="1"/>
  <c r="W52" i="1" a="1"/>
  <c r="W52" i="1" s="1"/>
  <c r="T52" i="1"/>
  <c r="Q52" i="1" a="1"/>
  <c r="Q52" i="1" s="1"/>
  <c r="I52" i="1" a="1"/>
  <c r="I52" i="1" s="1"/>
  <c r="AK51" i="1" a="1"/>
  <c r="AK51" i="1" s="1"/>
  <c r="AJ51" i="1" a="1"/>
  <c r="AJ51" i="1" s="1"/>
  <c r="S51" i="1" s="1" a="1"/>
  <c r="S51" i="1" s="1"/>
  <c r="AI51" i="1" a="1"/>
  <c r="AI51" i="1"/>
  <c r="R51" i="1" s="1" a="1"/>
  <c r="R51" i="1" s="1"/>
  <c r="AH51" i="1" a="1"/>
  <c r="AH51" i="1"/>
  <c r="Q51" i="1" s="1" a="1"/>
  <c r="Q51" i="1" s="1"/>
  <c r="AG51" i="1" a="1"/>
  <c r="AG51" i="1" s="1"/>
  <c r="AF51" i="1" a="1"/>
  <c r="AF51" i="1" s="1"/>
  <c r="O51" i="1" s="1" a="1"/>
  <c r="O51" i="1" s="1"/>
  <c r="AE51" i="1" a="1"/>
  <c r="AE51" i="1"/>
  <c r="N51" i="1" s="1" a="1"/>
  <c r="N51" i="1" s="1"/>
  <c r="AD51" i="1" a="1"/>
  <c r="AD51" i="1"/>
  <c r="M51" i="1" s="1" a="1"/>
  <c r="M51" i="1" s="1"/>
  <c r="AC51" i="1" a="1"/>
  <c r="AC51" i="1" s="1"/>
  <c r="AB51" i="1" a="1"/>
  <c r="AB51" i="1" s="1"/>
  <c r="K51" i="1" s="1" a="1"/>
  <c r="AA51" i="1" a="1"/>
  <c r="AA51" i="1"/>
  <c r="J51" i="1" s="1" a="1"/>
  <c r="J51" i="1" s="1"/>
  <c r="Z51" i="1" a="1"/>
  <c r="Z51" i="1"/>
  <c r="I51" i="1" s="1" a="1"/>
  <c r="I51" i="1" s="1"/>
  <c r="X51" i="1" a="1"/>
  <c r="X51" i="1"/>
  <c r="W51" i="1" a="1"/>
  <c r="W51" i="1"/>
  <c r="T51" i="1" a="1"/>
  <c r="T51" i="1" s="1"/>
  <c r="P51" i="1" a="1"/>
  <c r="P51" i="1" s="1"/>
  <c r="L51" i="1" a="1"/>
  <c r="L51" i="1" s="1"/>
  <c r="K51" i="1"/>
  <c r="AK50" i="1" a="1"/>
  <c r="AK50" i="1"/>
  <c r="T50" i="1" s="1" a="1"/>
  <c r="T50" i="1" s="1"/>
  <c r="AJ50" i="1" a="1"/>
  <c r="AJ50" i="1" s="1"/>
  <c r="S50" i="1" s="1" a="1"/>
  <c r="S50" i="1" s="1"/>
  <c r="AI50" i="1" a="1"/>
  <c r="AI50" i="1" s="1"/>
  <c r="R50" i="1" s="1" a="1"/>
  <c r="R50" i="1" s="1"/>
  <c r="AH50" i="1" a="1"/>
  <c r="AH50" i="1"/>
  <c r="Q50" i="1" s="1" a="1"/>
  <c r="Q50" i="1" s="1"/>
  <c r="AG50" i="1" a="1"/>
  <c r="AG50" i="1"/>
  <c r="P50" i="1" s="1" a="1"/>
  <c r="P50" i="1" s="1"/>
  <c r="AF50" i="1" a="1"/>
  <c r="AF50" i="1" s="1"/>
  <c r="AE50" i="1" a="1"/>
  <c r="AE50" i="1" s="1"/>
  <c r="N50" i="1" s="1" a="1"/>
  <c r="N50" i="1" s="1"/>
  <c r="AD50" i="1" a="1"/>
  <c r="AD50" i="1"/>
  <c r="M50" i="1" s="1" a="1"/>
  <c r="M50" i="1" s="1"/>
  <c r="AC50" i="1" a="1"/>
  <c r="AC50" i="1"/>
  <c r="L50" i="1" s="1" a="1"/>
  <c r="L50" i="1" s="1"/>
  <c r="AB50" i="1" a="1"/>
  <c r="AB50" i="1" s="1"/>
  <c r="AA50" i="1" a="1"/>
  <c r="AA50" i="1" s="1"/>
  <c r="J50" i="1" s="1" a="1"/>
  <c r="Z50" i="1" a="1"/>
  <c r="Z50" i="1"/>
  <c r="X50" i="1" a="1"/>
  <c r="X50" i="1"/>
  <c r="W50" i="1" a="1"/>
  <c r="W50" i="1"/>
  <c r="O50" i="1" a="1"/>
  <c r="O50" i="1" s="1"/>
  <c r="K50" i="1" a="1"/>
  <c r="K50" i="1" s="1"/>
  <c r="J50" i="1"/>
  <c r="AK49" i="1" a="1"/>
  <c r="AK49" i="1"/>
  <c r="T49" i="1" s="1" a="1"/>
  <c r="T49" i="1" s="1"/>
  <c r="AJ49" i="1" a="1"/>
  <c r="AJ49" i="1"/>
  <c r="S49" i="1" s="1" a="1"/>
  <c r="S49" i="1" s="1"/>
  <c r="AI49" i="1" a="1"/>
  <c r="AI49" i="1" s="1"/>
  <c r="AH49" i="1" a="1"/>
  <c r="AH49" i="1" s="1"/>
  <c r="Q49" i="1" s="1" a="1"/>
  <c r="Q49" i="1" s="1"/>
  <c r="AG49" i="1" a="1"/>
  <c r="AG49" i="1"/>
  <c r="P49" i="1" s="1" a="1"/>
  <c r="P49" i="1" s="1"/>
  <c r="AF49" i="1" a="1"/>
  <c r="AF49" i="1"/>
  <c r="O49" i="1" s="1" a="1"/>
  <c r="O49" i="1" s="1"/>
  <c r="AE49" i="1" a="1"/>
  <c r="AE49" i="1" s="1"/>
  <c r="AD49" i="1" a="1"/>
  <c r="AD49" i="1" s="1"/>
  <c r="M49" i="1" s="1" a="1"/>
  <c r="AC49" i="1" a="1"/>
  <c r="AC49" i="1"/>
  <c r="L49" i="1" s="1" a="1"/>
  <c r="L49" i="1" s="1"/>
  <c r="AB49" i="1" a="1"/>
  <c r="AB49" i="1"/>
  <c r="K49" i="1" s="1" a="1"/>
  <c r="K49" i="1" s="1"/>
  <c r="AA49" i="1" a="1"/>
  <c r="AA49" i="1" s="1"/>
  <c r="Z49" i="1" a="1"/>
  <c r="Z49" i="1" s="1"/>
  <c r="X49" i="1" a="1"/>
  <c r="X49" i="1" s="1"/>
  <c r="W49" i="1" a="1"/>
  <c r="W49" i="1"/>
  <c r="R49" i="1" a="1"/>
  <c r="R49" i="1" s="1"/>
  <c r="N49" i="1" a="1"/>
  <c r="N49" i="1" s="1"/>
  <c r="M49" i="1"/>
  <c r="J49" i="1" a="1"/>
  <c r="J49" i="1" s="1"/>
  <c r="AK48" i="1" a="1"/>
  <c r="AK48" i="1" s="1"/>
  <c r="T48" i="1" s="1" a="1"/>
  <c r="AJ48" i="1" a="1"/>
  <c r="AJ48" i="1"/>
  <c r="S48" i="1" s="1" a="1"/>
  <c r="S48" i="1" s="1"/>
  <c r="AI48" i="1" a="1"/>
  <c r="AI48" i="1"/>
  <c r="R48" i="1" s="1" a="1"/>
  <c r="R48" i="1" s="1"/>
  <c r="AH48" i="1" a="1"/>
  <c r="AH48" i="1" s="1"/>
  <c r="AG48" i="1" a="1"/>
  <c r="AG48" i="1" s="1"/>
  <c r="P48" i="1" s="1" a="1"/>
  <c r="P48" i="1" s="1"/>
  <c r="AF48" i="1" a="1"/>
  <c r="AF48" i="1"/>
  <c r="O48" i="1" s="1" a="1"/>
  <c r="O48" i="1" s="1"/>
  <c r="AE48" i="1" a="1"/>
  <c r="AE48" i="1"/>
  <c r="N48" i="1" s="1" a="1"/>
  <c r="N48" i="1" s="1"/>
  <c r="AD48" i="1" a="1"/>
  <c r="AD48" i="1" s="1"/>
  <c r="M48" i="1" s="1" a="1"/>
  <c r="M48" i="1" s="1"/>
  <c r="AC48" i="1" a="1"/>
  <c r="AC48" i="1" s="1"/>
  <c r="L48" i="1" s="1" a="1"/>
  <c r="L48" i="1" s="1"/>
  <c r="AB48" i="1" a="1"/>
  <c r="AB48" i="1"/>
  <c r="K48" i="1" s="1" a="1"/>
  <c r="K48" i="1" s="1"/>
  <c r="AA48" i="1" a="1"/>
  <c r="AA48" i="1"/>
  <c r="J48" i="1" s="1" a="1"/>
  <c r="J48" i="1" s="1"/>
  <c r="Z48" i="1" a="1"/>
  <c r="Z48" i="1" s="1"/>
  <c r="X48" i="1" a="1"/>
  <c r="X48" i="1"/>
  <c r="W48" i="1" a="1"/>
  <c r="W48" i="1" s="1"/>
  <c r="T48" i="1"/>
  <c r="Q48" i="1" a="1"/>
  <c r="Q48" i="1" s="1"/>
  <c r="I48" i="1" a="1"/>
  <c r="I48" i="1" s="1"/>
  <c r="AK47" i="1" a="1"/>
  <c r="AK47" i="1" s="1"/>
  <c r="AJ47" i="1" a="1"/>
  <c r="AJ47" i="1" s="1"/>
  <c r="S47" i="1" s="1" a="1"/>
  <c r="S47" i="1" s="1"/>
  <c r="AI47" i="1" a="1"/>
  <c r="AI47" i="1"/>
  <c r="R47" i="1" s="1" a="1"/>
  <c r="R47" i="1" s="1"/>
  <c r="AH47" i="1" a="1"/>
  <c r="AH47" i="1"/>
  <c r="Q47" i="1" s="1" a="1"/>
  <c r="Q47" i="1" s="1"/>
  <c r="AG47" i="1" a="1"/>
  <c r="AG47" i="1" s="1"/>
  <c r="AF47" i="1" a="1"/>
  <c r="AF47" i="1" s="1"/>
  <c r="O47" i="1" s="1" a="1"/>
  <c r="O47" i="1" s="1"/>
  <c r="AE47" i="1" a="1"/>
  <c r="AE47" i="1"/>
  <c r="N47" i="1" s="1" a="1"/>
  <c r="N47" i="1" s="1"/>
  <c r="AD47" i="1" a="1"/>
  <c r="AD47" i="1"/>
  <c r="M47" i="1" s="1" a="1"/>
  <c r="M47" i="1" s="1"/>
  <c r="AC47" i="1" a="1"/>
  <c r="AC47" i="1" s="1"/>
  <c r="AB47" i="1" a="1"/>
  <c r="AB47" i="1" s="1"/>
  <c r="AA47" i="1" a="1"/>
  <c r="AA47" i="1"/>
  <c r="J47" i="1" s="1" a="1"/>
  <c r="J47" i="1" s="1"/>
  <c r="Z47" i="1" a="1"/>
  <c r="Z47" i="1"/>
  <c r="I47" i="1" s="1" a="1"/>
  <c r="I47" i="1" s="1"/>
  <c r="X47" i="1" a="1"/>
  <c r="X47" i="1"/>
  <c r="W47" i="1" a="1"/>
  <c r="W47" i="1"/>
  <c r="T47" i="1" a="1"/>
  <c r="T47" i="1" s="1"/>
  <c r="P47" i="1" a="1"/>
  <c r="P47" i="1" s="1"/>
  <c r="L47" i="1" a="1"/>
  <c r="L47" i="1" s="1"/>
  <c r="K47" i="1" a="1"/>
  <c r="K47" i="1" s="1"/>
  <c r="AK46" i="1" a="1"/>
  <c r="AK46" i="1"/>
  <c r="T46" i="1" s="1" a="1"/>
  <c r="T46" i="1" s="1"/>
  <c r="AJ46" i="1" a="1"/>
  <c r="AJ46" i="1" s="1"/>
  <c r="S46" i="1" s="1" a="1"/>
  <c r="S46" i="1" s="1"/>
  <c r="AI46" i="1" a="1"/>
  <c r="AI46" i="1" s="1"/>
  <c r="R46" i="1" s="1" a="1"/>
  <c r="R46" i="1" s="1"/>
  <c r="AH46" i="1" a="1"/>
  <c r="AH46" i="1"/>
  <c r="Q46" i="1" s="1" a="1"/>
  <c r="Q46" i="1" s="1"/>
  <c r="AG46" i="1" a="1"/>
  <c r="AG46" i="1"/>
  <c r="P46" i="1" s="1" a="1"/>
  <c r="P46" i="1" s="1"/>
  <c r="AF46" i="1" a="1"/>
  <c r="AF46" i="1" s="1"/>
  <c r="O46" i="1" s="1" a="1"/>
  <c r="O46" i="1" s="1"/>
  <c r="AE46" i="1" a="1"/>
  <c r="AE46" i="1" s="1"/>
  <c r="AD46" i="1" a="1"/>
  <c r="AD46" i="1"/>
  <c r="M46" i="1" s="1" a="1"/>
  <c r="M46" i="1" s="1"/>
  <c r="AC46" i="1" a="1"/>
  <c r="AC46" i="1"/>
  <c r="L46" i="1" s="1" a="1"/>
  <c r="L46" i="1" s="1"/>
  <c r="AB46" i="1" a="1"/>
  <c r="AB46" i="1" s="1"/>
  <c r="AA46" i="1" a="1"/>
  <c r="AA46" i="1" s="1"/>
  <c r="Z46" i="1" a="1"/>
  <c r="Z46" i="1"/>
  <c r="X46" i="1" a="1"/>
  <c r="X46" i="1" s="1"/>
  <c r="W46" i="1" a="1"/>
  <c r="W46" i="1"/>
  <c r="N46" i="1" a="1"/>
  <c r="N46" i="1" s="1"/>
  <c r="K46" i="1" a="1"/>
  <c r="K46" i="1" s="1"/>
  <c r="J46" i="1" a="1"/>
  <c r="J46" i="1" s="1"/>
  <c r="AK45" i="1" a="1"/>
  <c r="AK45" i="1"/>
  <c r="T45" i="1" s="1" a="1"/>
  <c r="T45" i="1" s="1"/>
  <c r="AJ45" i="1" a="1"/>
  <c r="AJ45" i="1"/>
  <c r="S45" i="1" s="1" a="1"/>
  <c r="S45" i="1" s="1"/>
  <c r="AI45" i="1" a="1"/>
  <c r="AI45" i="1" s="1"/>
  <c r="R45" i="1" s="1" a="1"/>
  <c r="R45" i="1" s="1"/>
  <c r="AH45" i="1" a="1"/>
  <c r="AH45" i="1" s="1"/>
  <c r="Q45" i="1" s="1" a="1"/>
  <c r="Q45" i="1" s="1"/>
  <c r="AG45" i="1" a="1"/>
  <c r="AG45" i="1"/>
  <c r="P45" i="1" s="1" a="1"/>
  <c r="AF45" i="1" a="1"/>
  <c r="AF45" i="1"/>
  <c r="O45" i="1" s="1" a="1"/>
  <c r="O45" i="1" s="1"/>
  <c r="AE45" i="1" a="1"/>
  <c r="AE45" i="1" s="1"/>
  <c r="AD45" i="1" a="1"/>
  <c r="AD45" i="1" s="1"/>
  <c r="AC45" i="1" a="1"/>
  <c r="AC45" i="1"/>
  <c r="L45" i="1" s="1" a="1"/>
  <c r="AB45" i="1" a="1"/>
  <c r="AB45" i="1"/>
  <c r="K45" i="1" s="1" a="1"/>
  <c r="K45" i="1" s="1"/>
  <c r="AA45" i="1" a="1"/>
  <c r="AA45" i="1" s="1"/>
  <c r="Z45" i="1" a="1"/>
  <c r="Z45" i="1" s="1"/>
  <c r="X45" i="1" a="1"/>
  <c r="X45" i="1" s="1"/>
  <c r="W45" i="1" a="1"/>
  <c r="W45" i="1" s="1"/>
  <c r="P45" i="1"/>
  <c r="N45" i="1" a="1"/>
  <c r="N45" i="1" s="1"/>
  <c r="M45" i="1" a="1"/>
  <c r="M45" i="1" s="1"/>
  <c r="L45" i="1"/>
  <c r="J45" i="1" a="1"/>
  <c r="J45" i="1" s="1"/>
  <c r="AK44" i="1"/>
  <c r="AH44" i="1"/>
  <c r="AC44" i="1"/>
  <c r="X44" i="1" a="1"/>
  <c r="X44" i="1" s="1"/>
  <c r="W44" i="1" a="1"/>
  <c r="W44" i="1"/>
  <c r="AK43" i="1"/>
  <c r="AI43" i="1"/>
  <c r="AD43" i="1"/>
  <c r="AC43" i="1"/>
  <c r="X43" i="1" a="1"/>
  <c r="X43" i="1" s="1"/>
  <c r="W43" i="1" a="1"/>
  <c r="W43" i="1"/>
  <c r="AI42" i="1"/>
  <c r="AD42" i="1"/>
  <c r="X42" i="1" a="1"/>
  <c r="X42" i="1"/>
  <c r="W42" i="1" a="1"/>
  <c r="W42" i="1" s="1"/>
  <c r="X41" i="1" a="1"/>
  <c r="X41" i="1"/>
  <c r="W41" i="1" a="1"/>
  <c r="W41" i="1"/>
  <c r="AJ40" i="1"/>
  <c r="AJ42" i="1" s="1"/>
  <c r="AI40" i="1"/>
  <c r="AD40" i="1"/>
  <c r="X40" i="1" a="1"/>
  <c r="X40" i="1"/>
  <c r="W40" i="1" a="1"/>
  <c r="W40" i="1" s="1"/>
  <c r="Q40" i="1"/>
  <c r="Q42" i="1" s="1"/>
  <c r="I40" i="1"/>
  <c r="AK39" i="1" a="1"/>
  <c r="AK39" i="1"/>
  <c r="T39" i="1" s="1" a="1"/>
  <c r="T39" i="1" s="1"/>
  <c r="AJ39" i="1" a="1"/>
  <c r="AJ39" i="1"/>
  <c r="S39" i="1" s="1" a="1"/>
  <c r="S39" i="1" s="1"/>
  <c r="AI39" i="1" a="1"/>
  <c r="AI39" i="1" s="1"/>
  <c r="R39" i="1" s="1" a="1"/>
  <c r="R39" i="1" s="1"/>
  <c r="AH39" i="1" a="1"/>
  <c r="AH39" i="1" s="1"/>
  <c r="AG39" i="1" a="1"/>
  <c r="AG39" i="1"/>
  <c r="P39" i="1" s="1" a="1"/>
  <c r="P39" i="1" s="1"/>
  <c r="AF39" i="1" a="1"/>
  <c r="AF39" i="1"/>
  <c r="O39" i="1" s="1" a="1"/>
  <c r="O39" i="1" s="1"/>
  <c r="AE39" i="1" a="1"/>
  <c r="AE39" i="1" s="1"/>
  <c r="AD39" i="1" a="1"/>
  <c r="AD39" i="1" s="1"/>
  <c r="AC39" i="1" a="1"/>
  <c r="AC39" i="1"/>
  <c r="L39" i="1" s="1" a="1"/>
  <c r="AB39" i="1" a="1"/>
  <c r="AB39" i="1"/>
  <c r="K39" i="1" s="1" a="1"/>
  <c r="K39" i="1" s="1"/>
  <c r="AA39" i="1" a="1"/>
  <c r="AA39" i="1" s="1"/>
  <c r="J39" i="1" s="1" a="1"/>
  <c r="J39" i="1" s="1"/>
  <c r="Z39" i="1" a="1"/>
  <c r="Z39" i="1" s="1"/>
  <c r="X39" i="1" a="1"/>
  <c r="X39" i="1" s="1"/>
  <c r="W39" i="1" a="1"/>
  <c r="W39" i="1" s="1"/>
  <c r="Q39" i="1" a="1"/>
  <c r="Q39" i="1" s="1"/>
  <c r="N39" i="1" a="1"/>
  <c r="N39" i="1" s="1"/>
  <c r="M39" i="1" a="1"/>
  <c r="M39" i="1" s="1"/>
  <c r="L39" i="1"/>
  <c r="I39" i="1" a="1"/>
  <c r="I39" i="1" s="1"/>
  <c r="H39" i="1" s="1"/>
  <c r="AK38" i="1" a="1"/>
  <c r="AK38" i="1" s="1"/>
  <c r="AJ38" i="1" a="1"/>
  <c r="AJ38" i="1"/>
  <c r="AI38" i="1" a="1"/>
  <c r="AI38" i="1"/>
  <c r="AH38" i="1" a="1"/>
  <c r="AH38" i="1" s="1"/>
  <c r="AG38" i="1" a="1"/>
  <c r="AG38" i="1" s="1"/>
  <c r="AF38" i="1" a="1"/>
  <c r="AF38" i="1"/>
  <c r="AE38" i="1" a="1"/>
  <c r="AE38" i="1"/>
  <c r="AD38" i="1" a="1"/>
  <c r="AD38" i="1" s="1"/>
  <c r="M38" i="1" s="1" a="1"/>
  <c r="M38" i="1" s="1"/>
  <c r="AC38" i="1" a="1"/>
  <c r="AC38" i="1" s="1"/>
  <c r="AB38" i="1" a="1"/>
  <c r="AB38" i="1"/>
  <c r="AA38" i="1" a="1"/>
  <c r="AA38" i="1"/>
  <c r="Y38" i="1" s="1"/>
  <c r="Z38" i="1" a="1"/>
  <c r="Z38" i="1" s="1"/>
  <c r="Z44" i="1" s="1"/>
  <c r="X38" i="1" a="1"/>
  <c r="X38" i="1"/>
  <c r="W38" i="1" a="1"/>
  <c r="W38" i="1" s="1"/>
  <c r="T38" i="1" a="1"/>
  <c r="T38" i="1" s="1"/>
  <c r="Q38" i="1" a="1"/>
  <c r="Q38" i="1" s="1"/>
  <c r="L38" i="1" a="1"/>
  <c r="L38" i="1" s="1"/>
  <c r="I38" i="1" a="1"/>
  <c r="I38" i="1" s="1"/>
  <c r="AK37" i="1" a="1"/>
  <c r="AK37" i="1" s="1"/>
  <c r="AJ37" i="1" a="1"/>
  <c r="AJ37" i="1" s="1"/>
  <c r="AI37" i="1" a="1"/>
  <c r="AI37" i="1"/>
  <c r="AH37" i="1" a="1"/>
  <c r="AH37" i="1"/>
  <c r="AG37" i="1" a="1"/>
  <c r="AG37" i="1" s="1"/>
  <c r="AF37" i="1" a="1"/>
  <c r="AF37" i="1" s="1"/>
  <c r="AE37" i="1" a="1"/>
  <c r="AE37" i="1" s="1"/>
  <c r="AD37" i="1" a="1"/>
  <c r="AD37" i="1"/>
  <c r="AC37" i="1" a="1"/>
  <c r="AC37" i="1" s="1"/>
  <c r="L37" i="1" s="1" a="1"/>
  <c r="L37" i="1" s="1"/>
  <c r="AB37" i="1" a="1"/>
  <c r="AB37" i="1" s="1"/>
  <c r="AA37" i="1" a="1"/>
  <c r="AA37" i="1"/>
  <c r="Z37" i="1" a="1"/>
  <c r="Z37" i="1"/>
  <c r="Y37" i="1" s="1"/>
  <c r="X37" i="1" a="1"/>
  <c r="X37" i="1"/>
  <c r="W37" i="1" a="1"/>
  <c r="W37" i="1"/>
  <c r="T37" i="1" a="1"/>
  <c r="T37" i="1" s="1"/>
  <c r="S37" i="1" a="1"/>
  <c r="S37" i="1" s="1"/>
  <c r="P37" i="1" a="1"/>
  <c r="P37" i="1" s="1"/>
  <c r="O37" i="1" a="1"/>
  <c r="O37" i="1" s="1"/>
  <c r="K37" i="1" a="1"/>
  <c r="K37" i="1" s="1"/>
  <c r="A36" i="1" a="1"/>
  <c r="A36" i="1"/>
  <c r="C36" i="1" s="1"/>
  <c r="D36" i="1" s="1"/>
  <c r="AK35" i="1" a="1"/>
  <c r="AK35" i="1" s="1"/>
  <c r="T35" i="1" s="1" a="1"/>
  <c r="T35" i="1" s="1"/>
  <c r="AJ35" i="1" a="1"/>
  <c r="AJ35" i="1" s="1"/>
  <c r="AI35" i="1" a="1"/>
  <c r="AI35" i="1" s="1"/>
  <c r="R35" i="1" s="1" a="1"/>
  <c r="R35" i="1" s="1"/>
  <c r="AH35" i="1" a="1"/>
  <c r="AH35" i="1"/>
  <c r="Q35" i="1" s="1" a="1"/>
  <c r="Q35" i="1" s="1"/>
  <c r="AG35" i="1" a="1"/>
  <c r="AG35" i="1"/>
  <c r="P35" i="1" s="1" a="1"/>
  <c r="P35" i="1" s="1"/>
  <c r="AF35" i="1" a="1"/>
  <c r="AF35" i="1" s="1"/>
  <c r="AE35" i="1" a="1"/>
  <c r="AE35" i="1" s="1"/>
  <c r="AD35" i="1" a="1"/>
  <c r="AD35" i="1"/>
  <c r="M35" i="1" s="1" a="1"/>
  <c r="M35" i="1" s="1"/>
  <c r="AC35" i="1" a="1"/>
  <c r="AC35" i="1"/>
  <c r="L35" i="1" s="1" a="1"/>
  <c r="AB35" i="1" a="1"/>
  <c r="AB35" i="1" s="1"/>
  <c r="K35" i="1" s="1" a="1"/>
  <c r="K35" i="1" s="1"/>
  <c r="AA35" i="1" a="1"/>
  <c r="AA35" i="1" s="1"/>
  <c r="J35" i="1" s="1" a="1"/>
  <c r="J35" i="1" s="1"/>
  <c r="Z35" i="1" a="1"/>
  <c r="Z35" i="1" s="1"/>
  <c r="X35" i="1" a="1"/>
  <c r="X35" i="1" s="1"/>
  <c r="W35" i="1" a="1"/>
  <c r="W35" i="1"/>
  <c r="S35" i="1" a="1"/>
  <c r="S35" i="1" s="1"/>
  <c r="O35" i="1" a="1"/>
  <c r="O35" i="1"/>
  <c r="N35" i="1" a="1"/>
  <c r="N35" i="1" s="1"/>
  <c r="L35" i="1"/>
  <c r="AK34" i="1" a="1"/>
  <c r="AK34" i="1" s="1"/>
  <c r="T34" i="1" s="1" a="1"/>
  <c r="T34" i="1" s="1"/>
  <c r="AJ34" i="1" a="1"/>
  <c r="AJ34" i="1" s="1"/>
  <c r="S34" i="1" s="1" a="1"/>
  <c r="S34" i="1" s="1"/>
  <c r="AI34" i="1" a="1"/>
  <c r="AI34" i="1" s="1"/>
  <c r="AH34" i="1" a="1"/>
  <c r="AH34" i="1"/>
  <c r="Q34" i="1" s="1" a="1"/>
  <c r="Q34" i="1" s="1"/>
  <c r="AG34" i="1" a="1"/>
  <c r="AG34" i="1" s="1"/>
  <c r="P34" i="1" s="1" a="1"/>
  <c r="P34" i="1" s="1"/>
  <c r="AF34" i="1" a="1"/>
  <c r="AF34" i="1"/>
  <c r="O34" i="1" s="1" a="1"/>
  <c r="O34" i="1" s="1"/>
  <c r="AE34" i="1" a="1"/>
  <c r="AE34" i="1" s="1"/>
  <c r="AD34" i="1" a="1"/>
  <c r="AD34" i="1" s="1"/>
  <c r="M34" i="1" s="1" a="1"/>
  <c r="M34" i="1" s="1"/>
  <c r="AC34" i="1" a="1"/>
  <c r="AC34" i="1" s="1"/>
  <c r="L34" i="1" s="1" a="1"/>
  <c r="L34" i="1" s="1"/>
  <c r="AB34" i="1" a="1"/>
  <c r="AB34" i="1" s="1"/>
  <c r="K34" i="1" s="1" a="1"/>
  <c r="K34" i="1" s="1"/>
  <c r="AA34" i="1" a="1"/>
  <c r="AA34" i="1" s="1"/>
  <c r="J34" i="1" s="1" a="1"/>
  <c r="J34" i="1" s="1"/>
  <c r="Z34" i="1" a="1"/>
  <c r="Z34" i="1"/>
  <c r="X34" i="1" a="1"/>
  <c r="X34" i="1" s="1"/>
  <c r="W34" i="1" a="1"/>
  <c r="W34" i="1" s="1"/>
  <c r="R34" i="1" a="1"/>
  <c r="R34" i="1" s="1"/>
  <c r="N34" i="1" a="1"/>
  <c r="N34" i="1" s="1"/>
  <c r="AK33" i="1" a="1"/>
  <c r="AK33" i="1"/>
  <c r="T33" i="1" s="1" a="1"/>
  <c r="T33" i="1" s="1"/>
  <c r="AJ33" i="1" a="1"/>
  <c r="AJ33" i="1"/>
  <c r="AI33" i="1" a="1"/>
  <c r="AI33" i="1" s="1"/>
  <c r="R33" i="1" s="1" a="1"/>
  <c r="R33" i="1" s="1"/>
  <c r="AH33" i="1" a="1"/>
  <c r="AH33" i="1"/>
  <c r="Q33" i="1" s="1" a="1"/>
  <c r="Q33" i="1" s="1"/>
  <c r="AG33" i="1" a="1"/>
  <c r="AG33" i="1"/>
  <c r="P33" i="1" s="1" a="1"/>
  <c r="P33" i="1" s="1"/>
  <c r="AF33" i="1" a="1"/>
  <c r="AF33" i="1"/>
  <c r="AE33" i="1" a="1"/>
  <c r="AE33" i="1" s="1"/>
  <c r="N33" i="1" s="1" a="1"/>
  <c r="N33" i="1" s="1"/>
  <c r="AD33" i="1" a="1"/>
  <c r="AD33" i="1"/>
  <c r="M33" i="1" s="1" a="1"/>
  <c r="M33" i="1" s="1"/>
  <c r="AC33" i="1" a="1"/>
  <c r="AC33" i="1"/>
  <c r="L33" i="1" s="1" a="1"/>
  <c r="L33" i="1" s="1"/>
  <c r="AB33" i="1" a="1"/>
  <c r="AB33" i="1"/>
  <c r="AA33" i="1" a="1"/>
  <c r="AA33" i="1" s="1"/>
  <c r="J33" i="1" s="1" a="1"/>
  <c r="J33" i="1" s="1"/>
  <c r="Z33" i="1" a="1"/>
  <c r="Z33" i="1"/>
  <c r="Y33" i="1" s="1"/>
  <c r="X33" i="1" a="1"/>
  <c r="X33" i="1" s="1"/>
  <c r="W33" i="1" a="1"/>
  <c r="W33" i="1" s="1"/>
  <c r="S33" i="1" a="1"/>
  <c r="S33" i="1" s="1"/>
  <c r="O33" i="1" a="1"/>
  <c r="O33" i="1" s="1"/>
  <c r="K33" i="1" a="1"/>
  <c r="K33" i="1" s="1"/>
  <c r="AK32" i="1" a="1"/>
  <c r="AK32" i="1"/>
  <c r="T32" i="1" s="1" a="1"/>
  <c r="T32" i="1" s="1"/>
  <c r="AJ32" i="1" a="1"/>
  <c r="AJ32" i="1"/>
  <c r="S32" i="1" s="1" a="1"/>
  <c r="S32" i="1" s="1"/>
  <c r="AI32" i="1" a="1"/>
  <c r="AI32" i="1"/>
  <c r="AH32" i="1" a="1"/>
  <c r="AH32" i="1" s="1"/>
  <c r="Q32" i="1" s="1" a="1"/>
  <c r="Q32" i="1" s="1"/>
  <c r="AG32" i="1" a="1"/>
  <c r="AG32" i="1"/>
  <c r="P32" i="1" s="1" a="1"/>
  <c r="P32" i="1" s="1"/>
  <c r="AF32" i="1" a="1"/>
  <c r="AF32" i="1"/>
  <c r="O32" i="1" s="1" a="1"/>
  <c r="O32" i="1" s="1"/>
  <c r="AE32" i="1" a="1"/>
  <c r="AE32" i="1"/>
  <c r="AD32" i="1" a="1"/>
  <c r="AD32" i="1" s="1"/>
  <c r="M32" i="1" s="1" a="1"/>
  <c r="M32" i="1" s="1"/>
  <c r="AC32" i="1" a="1"/>
  <c r="AC32" i="1"/>
  <c r="L32" i="1" s="1" a="1"/>
  <c r="L32" i="1" s="1"/>
  <c r="AB32" i="1" a="1"/>
  <c r="AB32" i="1"/>
  <c r="K32" i="1" s="1" a="1"/>
  <c r="K32" i="1" s="1"/>
  <c r="AA32" i="1" a="1"/>
  <c r="AA32" i="1"/>
  <c r="Z32" i="1" a="1"/>
  <c r="Z32" i="1" s="1"/>
  <c r="X32" i="1" a="1"/>
  <c r="X32" i="1" s="1"/>
  <c r="W32" i="1" a="1"/>
  <c r="W32" i="1" s="1"/>
  <c r="R32" i="1" a="1"/>
  <c r="R32" i="1" s="1"/>
  <c r="N32" i="1" a="1"/>
  <c r="N32" i="1" s="1"/>
  <c r="J32" i="1" a="1"/>
  <c r="J32" i="1" s="1"/>
  <c r="AK31" i="1" a="1"/>
  <c r="AK31" i="1" s="1"/>
  <c r="T31" i="1" s="1" a="1"/>
  <c r="T31" i="1" s="1"/>
  <c r="AJ31" i="1" a="1"/>
  <c r="AJ31" i="1"/>
  <c r="S31" i="1" s="1" a="1"/>
  <c r="S31" i="1" s="1"/>
  <c r="AI31" i="1" a="1"/>
  <c r="AI31" i="1"/>
  <c r="R31" i="1" s="1" a="1"/>
  <c r="R31" i="1" s="1"/>
  <c r="AH31" i="1" a="1"/>
  <c r="AH31" i="1"/>
  <c r="AG31" i="1" a="1"/>
  <c r="AG31" i="1" s="1"/>
  <c r="P31" i="1" s="1" a="1"/>
  <c r="P31" i="1" s="1"/>
  <c r="AF31" i="1" a="1"/>
  <c r="AF31" i="1"/>
  <c r="O31" i="1" s="1" a="1"/>
  <c r="O31" i="1" s="1"/>
  <c r="AE31" i="1" a="1"/>
  <c r="AE31" i="1"/>
  <c r="N31" i="1" s="1" a="1"/>
  <c r="N31" i="1" s="1"/>
  <c r="AD31" i="1" a="1"/>
  <c r="AD31" i="1"/>
  <c r="AC31" i="1" a="1"/>
  <c r="AC31" i="1" s="1"/>
  <c r="L31" i="1" s="1" a="1"/>
  <c r="L31" i="1" s="1"/>
  <c r="AB31" i="1" a="1"/>
  <c r="AB31" i="1"/>
  <c r="K31" i="1" s="1" a="1"/>
  <c r="K31" i="1" s="1"/>
  <c r="AA31" i="1" a="1"/>
  <c r="AA31" i="1"/>
  <c r="J31" i="1" s="1" a="1"/>
  <c r="J31" i="1" s="1"/>
  <c r="Z31" i="1" a="1"/>
  <c r="Z31" i="1"/>
  <c r="X31" i="1" a="1"/>
  <c r="X31" i="1" s="1"/>
  <c r="W31" i="1" a="1"/>
  <c r="W31" i="1" s="1"/>
  <c r="Q31" i="1" a="1"/>
  <c r="Q31" i="1" s="1"/>
  <c r="M31" i="1" a="1"/>
  <c r="M31" i="1" s="1"/>
  <c r="I31" i="1" a="1"/>
  <c r="I31" i="1" s="1"/>
  <c r="AK30" i="1" a="1"/>
  <c r="AK30" i="1"/>
  <c r="AJ30" i="1" a="1"/>
  <c r="AJ30" i="1" s="1"/>
  <c r="S30" i="1" s="1" a="1"/>
  <c r="S30" i="1" s="1"/>
  <c r="AI30" i="1" a="1"/>
  <c r="AI30" i="1"/>
  <c r="R30" i="1" s="1" a="1"/>
  <c r="R30" i="1" s="1"/>
  <c r="AH30" i="1" a="1"/>
  <c r="AH30" i="1"/>
  <c r="Q30" i="1" s="1" a="1"/>
  <c r="Q30" i="1" s="1"/>
  <c r="AG30" i="1" a="1"/>
  <c r="AG30" i="1"/>
  <c r="AF30" i="1" a="1"/>
  <c r="AF30" i="1" s="1"/>
  <c r="O30" i="1" s="1" a="1"/>
  <c r="O30" i="1" s="1"/>
  <c r="AE30" i="1" a="1"/>
  <c r="AE30" i="1"/>
  <c r="N30" i="1" s="1" a="1"/>
  <c r="N30" i="1" s="1"/>
  <c r="AD30" i="1" a="1"/>
  <c r="AD30" i="1"/>
  <c r="M30" i="1" s="1" a="1"/>
  <c r="M30" i="1" s="1"/>
  <c r="AC30" i="1" a="1"/>
  <c r="AC30" i="1"/>
  <c r="AB30" i="1" a="1"/>
  <c r="AB30" i="1" s="1"/>
  <c r="K30" i="1" s="1" a="1"/>
  <c r="K30" i="1" s="1"/>
  <c r="AA30" i="1" a="1"/>
  <c r="AA30" i="1"/>
  <c r="J30" i="1" s="1" a="1"/>
  <c r="J30" i="1" s="1"/>
  <c r="Z30" i="1" a="1"/>
  <c r="Z30" i="1"/>
  <c r="X30" i="1" a="1"/>
  <c r="X30" i="1" s="1"/>
  <c r="W30" i="1" a="1"/>
  <c r="W30" i="1" s="1"/>
  <c r="T30" i="1" a="1"/>
  <c r="T30" i="1" s="1"/>
  <c r="P30" i="1" a="1"/>
  <c r="P30" i="1" s="1"/>
  <c r="L30" i="1" a="1"/>
  <c r="L30" i="1" s="1"/>
  <c r="AK29" i="1" a="1"/>
  <c r="AK29" i="1"/>
  <c r="T29" i="1" s="1" a="1"/>
  <c r="T29" i="1" s="1"/>
  <c r="AJ29" i="1" a="1"/>
  <c r="AJ29" i="1"/>
  <c r="AI29" i="1" a="1"/>
  <c r="AI29" i="1" s="1"/>
  <c r="R29" i="1" s="1" a="1"/>
  <c r="R29" i="1" s="1"/>
  <c r="AH29" i="1" a="1"/>
  <c r="AH29" i="1"/>
  <c r="Q29" i="1" s="1" a="1"/>
  <c r="Q29" i="1" s="1"/>
  <c r="AG29" i="1" a="1"/>
  <c r="AG29" i="1"/>
  <c r="P29" i="1" s="1" a="1"/>
  <c r="P29" i="1" s="1"/>
  <c r="AF29" i="1" a="1"/>
  <c r="AF29" i="1"/>
  <c r="AE29" i="1" a="1"/>
  <c r="AE29" i="1" s="1"/>
  <c r="N29" i="1" s="1" a="1"/>
  <c r="N29" i="1" s="1"/>
  <c r="AD29" i="1" a="1"/>
  <c r="AD29" i="1"/>
  <c r="M29" i="1" s="1" a="1"/>
  <c r="M29" i="1" s="1"/>
  <c r="AC29" i="1" a="1"/>
  <c r="AC29" i="1"/>
  <c r="L29" i="1" s="1" a="1"/>
  <c r="L29" i="1" s="1"/>
  <c r="AB29" i="1" a="1"/>
  <c r="AB29" i="1"/>
  <c r="AA29" i="1" a="1"/>
  <c r="AA29" i="1" s="1"/>
  <c r="J29" i="1" s="1" a="1"/>
  <c r="J29" i="1" s="1"/>
  <c r="Z29" i="1" a="1"/>
  <c r="Z29" i="1"/>
  <c r="Y29" i="1" s="1"/>
  <c r="X29" i="1" a="1"/>
  <c r="X29" i="1" s="1"/>
  <c r="W29" i="1" a="1"/>
  <c r="W29" i="1" s="1"/>
  <c r="S29" i="1" a="1"/>
  <c r="S29" i="1" s="1"/>
  <c r="O29" i="1" a="1"/>
  <c r="O29" i="1" s="1"/>
  <c r="K29" i="1" a="1"/>
  <c r="K29" i="1" s="1"/>
  <c r="AK28" i="1" a="1"/>
  <c r="AK28" i="1"/>
  <c r="T28" i="1" s="1" a="1"/>
  <c r="T28" i="1" s="1"/>
  <c r="AJ28" i="1" a="1"/>
  <c r="AJ28" i="1"/>
  <c r="S28" i="1" s="1" a="1"/>
  <c r="S28" i="1" s="1"/>
  <c r="AI28" i="1" a="1"/>
  <c r="AI28" i="1"/>
  <c r="AH28" i="1" a="1"/>
  <c r="AH28" i="1" s="1"/>
  <c r="Q28" i="1" s="1" a="1"/>
  <c r="Q28" i="1" s="1"/>
  <c r="AG28" i="1" a="1"/>
  <c r="AG28" i="1"/>
  <c r="P28" i="1" s="1" a="1"/>
  <c r="P28" i="1" s="1"/>
  <c r="AF28" i="1" a="1"/>
  <c r="AF28" i="1"/>
  <c r="O28" i="1" s="1" a="1"/>
  <c r="O28" i="1" s="1"/>
  <c r="AE28" i="1" a="1"/>
  <c r="AE28" i="1"/>
  <c r="AD28" i="1" a="1"/>
  <c r="AD28" i="1" s="1"/>
  <c r="M28" i="1" s="1" a="1"/>
  <c r="M28" i="1" s="1"/>
  <c r="AC28" i="1" a="1"/>
  <c r="AC28" i="1"/>
  <c r="L28" i="1" s="1" a="1"/>
  <c r="L28" i="1" s="1"/>
  <c r="AB28" i="1" a="1"/>
  <c r="AB28" i="1"/>
  <c r="K28" i="1" s="1" a="1"/>
  <c r="K28" i="1" s="1"/>
  <c r="AA28" i="1" a="1"/>
  <c r="AA28" i="1"/>
  <c r="Z28" i="1" a="1"/>
  <c r="Z28" i="1" s="1"/>
  <c r="X28" i="1" a="1"/>
  <c r="X28" i="1" s="1"/>
  <c r="W28" i="1" a="1"/>
  <c r="W28" i="1" s="1"/>
  <c r="R28" i="1" a="1"/>
  <c r="R28" i="1" s="1"/>
  <c r="N28" i="1" a="1"/>
  <c r="N28" i="1" s="1"/>
  <c r="J28" i="1" a="1"/>
  <c r="J28" i="1" s="1"/>
  <c r="AK27" i="1" a="1"/>
  <c r="AK27" i="1" s="1"/>
  <c r="T27" i="1" s="1" a="1"/>
  <c r="T27" i="1" s="1"/>
  <c r="AJ27" i="1" a="1"/>
  <c r="AJ27" i="1"/>
  <c r="S27" i="1" s="1" a="1"/>
  <c r="S27" i="1" s="1"/>
  <c r="AI27" i="1" a="1"/>
  <c r="AI27" i="1"/>
  <c r="R27" i="1" s="1" a="1"/>
  <c r="R27" i="1" s="1"/>
  <c r="AH27" i="1" a="1"/>
  <c r="AH27" i="1"/>
  <c r="AG27" i="1" a="1"/>
  <c r="AG27" i="1" s="1"/>
  <c r="P27" i="1" s="1" a="1"/>
  <c r="P27" i="1" s="1"/>
  <c r="AF27" i="1" a="1"/>
  <c r="AF27" i="1"/>
  <c r="O27" i="1" s="1" a="1"/>
  <c r="O27" i="1" s="1"/>
  <c r="AE27" i="1" a="1"/>
  <c r="AE27" i="1"/>
  <c r="N27" i="1" s="1" a="1"/>
  <c r="N27" i="1" s="1"/>
  <c r="AD27" i="1" a="1"/>
  <c r="AD27" i="1"/>
  <c r="AC27" i="1" a="1"/>
  <c r="AC27" i="1" s="1"/>
  <c r="L27" i="1" s="1" a="1"/>
  <c r="L27" i="1" s="1"/>
  <c r="AB27" i="1" a="1"/>
  <c r="AB27" i="1"/>
  <c r="K27" i="1" s="1" a="1"/>
  <c r="K27" i="1" s="1"/>
  <c r="AA27" i="1" a="1"/>
  <c r="AA27" i="1"/>
  <c r="J27" i="1" s="1" a="1"/>
  <c r="J27" i="1" s="1"/>
  <c r="Z27" i="1" a="1"/>
  <c r="Z27" i="1"/>
  <c r="X27" i="1" a="1"/>
  <c r="X27" i="1"/>
  <c r="W27" i="1" a="1"/>
  <c r="W27" i="1" s="1"/>
  <c r="Q27" i="1" a="1"/>
  <c r="Q27" i="1" s="1"/>
  <c r="M27" i="1" a="1"/>
  <c r="M27" i="1" s="1"/>
  <c r="I27" i="1" a="1"/>
  <c r="I27" i="1" s="1"/>
  <c r="AK26" i="1" a="1"/>
  <c r="AK26" i="1"/>
  <c r="AJ26" i="1" a="1"/>
  <c r="AJ26" i="1" s="1"/>
  <c r="S26" i="1" s="1" a="1"/>
  <c r="S26" i="1" s="1"/>
  <c r="AI26" i="1" a="1"/>
  <c r="AI26" i="1"/>
  <c r="R26" i="1" s="1" a="1"/>
  <c r="R26" i="1" s="1"/>
  <c r="AH26" i="1" a="1"/>
  <c r="AH26" i="1"/>
  <c r="Q26" i="1" s="1" a="1"/>
  <c r="Q26" i="1" s="1"/>
  <c r="AG26" i="1" a="1"/>
  <c r="AG26" i="1"/>
  <c r="AF26" i="1" a="1"/>
  <c r="AF26" i="1" s="1"/>
  <c r="O26" i="1" s="1" a="1"/>
  <c r="O26" i="1" s="1"/>
  <c r="AE26" i="1" a="1"/>
  <c r="AE26" i="1"/>
  <c r="N26" i="1" s="1" a="1"/>
  <c r="N26" i="1" s="1"/>
  <c r="AD26" i="1" a="1"/>
  <c r="AD26" i="1"/>
  <c r="M26" i="1" s="1" a="1"/>
  <c r="M26" i="1" s="1"/>
  <c r="AC26" i="1" a="1"/>
  <c r="AC26" i="1" s="1"/>
  <c r="L26" i="1" s="1" a="1"/>
  <c r="L26" i="1" s="1"/>
  <c r="AB26" i="1" a="1"/>
  <c r="AB26" i="1" s="1"/>
  <c r="K26" i="1" s="1" a="1"/>
  <c r="K26" i="1" s="1"/>
  <c r="AA26" i="1" a="1"/>
  <c r="AA26" i="1"/>
  <c r="J26" i="1" s="1" a="1"/>
  <c r="J26" i="1" s="1"/>
  <c r="Z26" i="1" a="1"/>
  <c r="Z26" i="1" s="1"/>
  <c r="X26" i="1" a="1"/>
  <c r="X26" i="1" s="1"/>
  <c r="W26" i="1" a="1"/>
  <c r="W26" i="1"/>
  <c r="T26" i="1" a="1"/>
  <c r="T26" i="1" s="1"/>
  <c r="P26" i="1" a="1"/>
  <c r="P26" i="1" s="1"/>
  <c r="AK25" i="1" a="1"/>
  <c r="AK25" i="1" s="1"/>
  <c r="T25" i="1" s="1" a="1"/>
  <c r="T25" i="1" s="1"/>
  <c r="AJ25" i="1" a="1"/>
  <c r="AJ25" i="1"/>
  <c r="AI25" i="1" a="1"/>
  <c r="AI25" i="1" s="1"/>
  <c r="R25" i="1" s="1" a="1"/>
  <c r="R25" i="1" s="1"/>
  <c r="AH25" i="1" a="1"/>
  <c r="AH25" i="1"/>
  <c r="Q25" i="1" s="1" a="1"/>
  <c r="Q25" i="1" s="1"/>
  <c r="AG25" i="1" a="1"/>
  <c r="AG25" i="1" s="1"/>
  <c r="P25" i="1" s="1" a="1"/>
  <c r="P25" i="1" s="1"/>
  <c r="AF25" i="1" a="1"/>
  <c r="AF25" i="1" s="1"/>
  <c r="O25" i="1" s="1" a="1"/>
  <c r="O25" i="1" s="1"/>
  <c r="AE25" i="1" a="1"/>
  <c r="AE25" i="1" s="1"/>
  <c r="N25" i="1" s="1" a="1"/>
  <c r="N25" i="1" s="1"/>
  <c r="AD25" i="1" a="1"/>
  <c r="AD25" i="1"/>
  <c r="M25" i="1" s="1" a="1"/>
  <c r="M25" i="1" s="1"/>
  <c r="AC25" i="1" a="1"/>
  <c r="AC25" i="1" s="1"/>
  <c r="L25" i="1" s="1" a="1"/>
  <c r="L25" i="1" s="1"/>
  <c r="AB25" i="1" a="1"/>
  <c r="AB25" i="1" s="1"/>
  <c r="K25" i="1" s="1" a="1"/>
  <c r="K25" i="1" s="1"/>
  <c r="AA25" i="1" a="1"/>
  <c r="AA25" i="1" s="1"/>
  <c r="J25" i="1" s="1" a="1"/>
  <c r="J25" i="1" s="1"/>
  <c r="Z25" i="1" a="1"/>
  <c r="Z25" i="1"/>
  <c r="X25" i="1" a="1"/>
  <c r="X25" i="1"/>
  <c r="W25" i="1" a="1"/>
  <c r="W25" i="1" s="1"/>
  <c r="S25" i="1" a="1"/>
  <c r="S25" i="1" s="1"/>
  <c r="AK24" i="1" a="1"/>
  <c r="AK24" i="1"/>
  <c r="T24" i="1" s="1" a="1"/>
  <c r="T24" i="1" s="1"/>
  <c r="AJ24" i="1" a="1"/>
  <c r="AJ24" i="1" s="1"/>
  <c r="S24" i="1" s="1" a="1"/>
  <c r="S24" i="1" s="1"/>
  <c r="AI24" i="1" a="1"/>
  <c r="AI24" i="1" s="1"/>
  <c r="R24" i="1" s="1" a="1"/>
  <c r="R24" i="1" s="1"/>
  <c r="AH24" i="1" a="1"/>
  <c r="AH24" i="1" s="1"/>
  <c r="Q24" i="1" s="1" a="1"/>
  <c r="Q24" i="1" s="1"/>
  <c r="AG24" i="1" a="1"/>
  <c r="AG24" i="1"/>
  <c r="P24" i="1" s="1" a="1"/>
  <c r="P24" i="1" s="1"/>
  <c r="AF24" i="1" a="1"/>
  <c r="AF24" i="1" s="1"/>
  <c r="O24" i="1" s="1" a="1"/>
  <c r="O24" i="1" s="1"/>
  <c r="AE24" i="1" a="1"/>
  <c r="AE24" i="1" s="1"/>
  <c r="N24" i="1" s="1" a="1"/>
  <c r="N24" i="1" s="1"/>
  <c r="AD24" i="1" a="1"/>
  <c r="AD24" i="1" s="1"/>
  <c r="M24" i="1" s="1" a="1"/>
  <c r="M24" i="1" s="1"/>
  <c r="AC24" i="1" a="1"/>
  <c r="AC24" i="1"/>
  <c r="L24" i="1" s="1" a="1"/>
  <c r="L24" i="1" s="1"/>
  <c r="AB24" i="1" a="1"/>
  <c r="AB24" i="1" s="1"/>
  <c r="K24" i="1" s="1" a="1"/>
  <c r="K24" i="1" s="1"/>
  <c r="AA24" i="1" a="1"/>
  <c r="AA24" i="1" s="1"/>
  <c r="J24" i="1" s="1" a="1"/>
  <c r="J24" i="1" s="1"/>
  <c r="Z24" i="1" a="1"/>
  <c r="Z24" i="1" s="1"/>
  <c r="X24" i="1" a="1"/>
  <c r="X24" i="1" s="1"/>
  <c r="W24" i="1" a="1"/>
  <c r="W24" i="1"/>
  <c r="AK23" i="1" a="1"/>
  <c r="AK23" i="1" s="1"/>
  <c r="T23" i="1" s="1" a="1"/>
  <c r="T23" i="1" s="1"/>
  <c r="AJ23" i="1" a="1"/>
  <c r="AJ23" i="1"/>
  <c r="S23" i="1" s="1" a="1"/>
  <c r="S23" i="1" s="1"/>
  <c r="AI23" i="1" a="1"/>
  <c r="AI23" i="1" s="1"/>
  <c r="R23" i="1" s="1" a="1"/>
  <c r="R23" i="1" s="1"/>
  <c r="AH23" i="1" a="1"/>
  <c r="AH23" i="1" s="1"/>
  <c r="Q23" i="1" s="1" a="1"/>
  <c r="Q23" i="1" s="1"/>
  <c r="AG23" i="1" a="1"/>
  <c r="AG23" i="1" s="1"/>
  <c r="P23" i="1" s="1" a="1"/>
  <c r="P23" i="1" s="1"/>
  <c r="AF23" i="1" a="1"/>
  <c r="AF23" i="1"/>
  <c r="O23" i="1" s="1" a="1"/>
  <c r="O23" i="1" s="1"/>
  <c r="AE23" i="1" a="1"/>
  <c r="AE23" i="1" s="1"/>
  <c r="N23" i="1" s="1" a="1"/>
  <c r="N23" i="1" s="1"/>
  <c r="AD23" i="1" a="1"/>
  <c r="AD23" i="1" s="1"/>
  <c r="M23" i="1" s="1" a="1"/>
  <c r="M23" i="1" s="1"/>
  <c r="AC23" i="1" a="1"/>
  <c r="AC23" i="1" s="1"/>
  <c r="L23" i="1" s="1" a="1"/>
  <c r="L23" i="1" s="1"/>
  <c r="AB23" i="1" a="1"/>
  <c r="AB23" i="1"/>
  <c r="K23" i="1" s="1" a="1"/>
  <c r="K23" i="1" s="1"/>
  <c r="AA23" i="1" a="1"/>
  <c r="AA23" i="1" s="1"/>
  <c r="J23" i="1" s="1" a="1"/>
  <c r="J23" i="1" s="1"/>
  <c r="Z23" i="1" a="1"/>
  <c r="Z23" i="1" s="1"/>
  <c r="X23" i="1" a="1"/>
  <c r="X23" i="1"/>
  <c r="W23" i="1" a="1"/>
  <c r="W23" i="1" s="1"/>
  <c r="AK22" i="1" a="1"/>
  <c r="AK22" i="1" s="1"/>
  <c r="T22" i="1" s="1" a="1"/>
  <c r="T22" i="1" s="1"/>
  <c r="AJ22" i="1" a="1"/>
  <c r="AJ22" i="1" s="1"/>
  <c r="S22" i="1" s="1" a="1"/>
  <c r="S22" i="1" s="1"/>
  <c r="AI22" i="1" a="1"/>
  <c r="AI22" i="1"/>
  <c r="R22" i="1" s="1" a="1"/>
  <c r="R22" i="1" s="1"/>
  <c r="AH22" i="1" a="1"/>
  <c r="AH22" i="1" s="1"/>
  <c r="Q22" i="1" s="1" a="1"/>
  <c r="Q22" i="1" s="1"/>
  <c r="AG22" i="1" a="1"/>
  <c r="AG22" i="1" s="1"/>
  <c r="P22" i="1" s="1" a="1"/>
  <c r="P22" i="1" s="1"/>
  <c r="AF22" i="1" a="1"/>
  <c r="AF22" i="1" s="1"/>
  <c r="O22" i="1" s="1" a="1"/>
  <c r="O22" i="1" s="1"/>
  <c r="AE22" i="1" a="1"/>
  <c r="AE22" i="1"/>
  <c r="N22" i="1" s="1" a="1"/>
  <c r="N22" i="1" s="1"/>
  <c r="AD22" i="1" a="1"/>
  <c r="AD22" i="1" s="1"/>
  <c r="M22" i="1" s="1" a="1"/>
  <c r="M22" i="1" s="1"/>
  <c r="AC22" i="1" a="1"/>
  <c r="AC22" i="1" s="1"/>
  <c r="L22" i="1" s="1" a="1"/>
  <c r="L22" i="1" s="1"/>
  <c r="AB22" i="1" a="1"/>
  <c r="AB22" i="1" s="1"/>
  <c r="K22" i="1" s="1" a="1"/>
  <c r="K22" i="1" s="1"/>
  <c r="AA22" i="1" a="1"/>
  <c r="AA22" i="1"/>
  <c r="J22" i="1" s="1" a="1"/>
  <c r="J22" i="1" s="1"/>
  <c r="Z22" i="1" a="1"/>
  <c r="Z22" i="1" s="1"/>
  <c r="X22" i="1" a="1"/>
  <c r="X22" i="1" s="1"/>
  <c r="W22" i="1" a="1"/>
  <c r="W22" i="1" s="1"/>
  <c r="AK21" i="1" a="1"/>
  <c r="AK21" i="1" s="1"/>
  <c r="T21" i="1" s="1" a="1"/>
  <c r="T21" i="1" s="1"/>
  <c r="AJ21" i="1" a="1"/>
  <c r="AJ21" i="1" s="1"/>
  <c r="S21" i="1" s="1" a="1"/>
  <c r="S21" i="1" s="1"/>
  <c r="AI21" i="1" a="1"/>
  <c r="AI21" i="1" s="1"/>
  <c r="R21" i="1" s="1" a="1"/>
  <c r="R21" i="1" s="1"/>
  <c r="AH21" i="1" a="1"/>
  <c r="AH21" i="1"/>
  <c r="Q21" i="1" s="1" a="1"/>
  <c r="Q21" i="1" s="1"/>
  <c r="AG21" i="1" a="1"/>
  <c r="AG21" i="1" s="1"/>
  <c r="P21" i="1" s="1" a="1"/>
  <c r="P21" i="1" s="1"/>
  <c r="AF21" i="1" a="1"/>
  <c r="AF21" i="1" s="1"/>
  <c r="O21" i="1" s="1" a="1"/>
  <c r="O21" i="1" s="1"/>
  <c r="AE21" i="1" a="1"/>
  <c r="AE21" i="1" s="1"/>
  <c r="N21" i="1" s="1" a="1"/>
  <c r="N21" i="1" s="1"/>
  <c r="AD21" i="1" a="1"/>
  <c r="AD21" i="1"/>
  <c r="M21" i="1" s="1" a="1"/>
  <c r="M21" i="1" s="1"/>
  <c r="AC21" i="1" a="1"/>
  <c r="AC21" i="1" s="1"/>
  <c r="L21" i="1" s="1" a="1"/>
  <c r="L21" i="1" s="1"/>
  <c r="AB21" i="1" a="1"/>
  <c r="AB21" i="1" s="1"/>
  <c r="K21" i="1" s="1" a="1"/>
  <c r="K21" i="1" s="1"/>
  <c r="AA21" i="1" a="1"/>
  <c r="AA21" i="1" s="1"/>
  <c r="J21" i="1" s="1" a="1"/>
  <c r="J21" i="1" s="1"/>
  <c r="Z21" i="1" a="1"/>
  <c r="Z21" i="1"/>
  <c r="X21" i="1" a="1"/>
  <c r="X21" i="1"/>
  <c r="W21" i="1" a="1"/>
  <c r="W21" i="1" s="1"/>
  <c r="AK20" i="1" a="1"/>
  <c r="AK20" i="1"/>
  <c r="T20" i="1" s="1" a="1"/>
  <c r="T20" i="1" s="1"/>
  <c r="AJ20" i="1" a="1"/>
  <c r="AJ20" i="1" s="1"/>
  <c r="S20" i="1" s="1" a="1"/>
  <c r="S20" i="1" s="1"/>
  <c r="AI20" i="1" a="1"/>
  <c r="AI20" i="1" s="1"/>
  <c r="R20" i="1" s="1" a="1"/>
  <c r="R20" i="1" s="1"/>
  <c r="AH20" i="1" a="1"/>
  <c r="AH20" i="1" s="1"/>
  <c r="Q20" i="1" s="1" a="1"/>
  <c r="Q20" i="1" s="1"/>
  <c r="AG20" i="1" a="1"/>
  <c r="AG20" i="1"/>
  <c r="P20" i="1" s="1" a="1"/>
  <c r="P20" i="1" s="1"/>
  <c r="AF20" i="1" a="1"/>
  <c r="AF20" i="1" s="1"/>
  <c r="O20" i="1" s="1" a="1"/>
  <c r="O20" i="1" s="1"/>
  <c r="AE20" i="1" a="1"/>
  <c r="AE20" i="1" s="1"/>
  <c r="N20" i="1" s="1" a="1"/>
  <c r="N20" i="1" s="1"/>
  <c r="AD20" i="1" a="1"/>
  <c r="AD20" i="1" s="1"/>
  <c r="M20" i="1" s="1" a="1"/>
  <c r="M20" i="1" s="1"/>
  <c r="AC20" i="1" a="1"/>
  <c r="AC20" i="1"/>
  <c r="L20" i="1" s="1" a="1"/>
  <c r="L20" i="1" s="1"/>
  <c r="AB20" i="1" a="1"/>
  <c r="AB20" i="1" s="1"/>
  <c r="K20" i="1" s="1" a="1"/>
  <c r="K20" i="1" s="1"/>
  <c r="AA20" i="1" a="1"/>
  <c r="AA20" i="1" s="1"/>
  <c r="J20" i="1" s="1" a="1"/>
  <c r="J20" i="1" s="1"/>
  <c r="Z20" i="1" a="1"/>
  <c r="Z20" i="1" s="1"/>
  <c r="X20" i="1" a="1"/>
  <c r="X20" i="1" s="1"/>
  <c r="W20" i="1" a="1"/>
  <c r="W20" i="1"/>
  <c r="AK19" i="1" a="1"/>
  <c r="AK19" i="1" s="1"/>
  <c r="T19" i="1" s="1" a="1"/>
  <c r="T19" i="1" s="1"/>
  <c r="AJ19" i="1" a="1"/>
  <c r="AJ19" i="1"/>
  <c r="S19" i="1" s="1" a="1"/>
  <c r="S19" i="1" s="1"/>
  <c r="AI19" i="1" a="1"/>
  <c r="AI19" i="1" s="1"/>
  <c r="R19" i="1" s="1" a="1"/>
  <c r="R19" i="1" s="1"/>
  <c r="AH19" i="1" a="1"/>
  <c r="AH19" i="1" s="1"/>
  <c r="Q19" i="1" s="1" a="1"/>
  <c r="Q19" i="1" s="1"/>
  <c r="AG19" i="1" a="1"/>
  <c r="AG19" i="1" s="1"/>
  <c r="P19" i="1" s="1" a="1"/>
  <c r="P19" i="1" s="1"/>
  <c r="AF19" i="1" a="1"/>
  <c r="AF19" i="1"/>
  <c r="O19" i="1" s="1" a="1"/>
  <c r="O19" i="1" s="1"/>
  <c r="AE19" i="1" a="1"/>
  <c r="AE19" i="1" s="1"/>
  <c r="N19" i="1" s="1" a="1"/>
  <c r="N19" i="1" s="1"/>
  <c r="AD19" i="1" a="1"/>
  <c r="AD19" i="1" s="1"/>
  <c r="M19" i="1" s="1" a="1"/>
  <c r="M19" i="1" s="1"/>
  <c r="AC19" i="1" a="1"/>
  <c r="AC19" i="1" s="1"/>
  <c r="L19" i="1" s="1" a="1"/>
  <c r="L19" i="1" s="1"/>
  <c r="AB19" i="1" a="1"/>
  <c r="AB19" i="1"/>
  <c r="K19" i="1" s="1" a="1"/>
  <c r="K19" i="1" s="1"/>
  <c r="AA19" i="1" a="1"/>
  <c r="AA19" i="1" s="1"/>
  <c r="J19" i="1" s="1" a="1"/>
  <c r="J19" i="1" s="1"/>
  <c r="Z19" i="1" a="1"/>
  <c r="Z19" i="1" s="1"/>
  <c r="X19" i="1" a="1"/>
  <c r="X19" i="1"/>
  <c r="W19" i="1" a="1"/>
  <c r="W19" i="1" s="1"/>
  <c r="X18" i="1" a="1"/>
  <c r="X18" i="1" s="1"/>
  <c r="W18" i="1" a="1"/>
  <c r="W18" i="1"/>
  <c r="X17" i="1" a="1"/>
  <c r="X17" i="1"/>
  <c r="W17" i="1" a="1"/>
  <c r="W17" i="1" s="1"/>
  <c r="X16" i="1" a="1"/>
  <c r="X16" i="1" s="1"/>
  <c r="W16" i="1" a="1"/>
  <c r="W16" i="1"/>
  <c r="X15" i="1" a="1"/>
  <c r="X15" i="1"/>
  <c r="W15" i="1" a="1"/>
  <c r="W15" i="1" s="1"/>
  <c r="X14" i="1" a="1"/>
  <c r="X14" i="1" s="1"/>
  <c r="W14" i="1" a="1"/>
  <c r="W14" i="1" s="1"/>
  <c r="AK13" i="1" a="1"/>
  <c r="AK13" i="1" s="1"/>
  <c r="T13" i="1" s="1" a="1"/>
  <c r="T13" i="1" s="1"/>
  <c r="AJ13" i="1" a="1"/>
  <c r="AJ13" i="1"/>
  <c r="S13" i="1" s="1" a="1"/>
  <c r="S13" i="1" s="1"/>
  <c r="AI13" i="1" a="1"/>
  <c r="AI13" i="1" s="1"/>
  <c r="R13" i="1" s="1" a="1"/>
  <c r="R13" i="1" s="1"/>
  <c r="AH13" i="1" a="1"/>
  <c r="AH13" i="1" s="1"/>
  <c r="Q13" i="1" s="1" a="1"/>
  <c r="Q13" i="1" s="1"/>
  <c r="AG13" i="1" a="1"/>
  <c r="AG13" i="1" s="1"/>
  <c r="P13" i="1" s="1" a="1"/>
  <c r="P13" i="1" s="1"/>
  <c r="AF13" i="1" a="1"/>
  <c r="AF13" i="1"/>
  <c r="O13" i="1" s="1" a="1"/>
  <c r="O13" i="1" s="1"/>
  <c r="AE13" i="1" a="1"/>
  <c r="AE13" i="1" s="1"/>
  <c r="N13" i="1" s="1" a="1"/>
  <c r="N13" i="1" s="1"/>
  <c r="AD13" i="1" a="1"/>
  <c r="AD13" i="1" s="1"/>
  <c r="M13" i="1" s="1" a="1"/>
  <c r="M13" i="1" s="1"/>
  <c r="AC13" i="1" a="1"/>
  <c r="AC13" i="1" s="1"/>
  <c r="L13" i="1" s="1" a="1"/>
  <c r="L13" i="1" s="1"/>
  <c r="AB13" i="1" a="1"/>
  <c r="AB13" i="1"/>
  <c r="K13" i="1" s="1" a="1"/>
  <c r="K13" i="1" s="1"/>
  <c r="AA13" i="1" a="1"/>
  <c r="AA13" i="1" s="1"/>
  <c r="J13" i="1" s="1" a="1"/>
  <c r="J13" i="1" s="1"/>
  <c r="Z13" i="1" a="1"/>
  <c r="Z13" i="1" s="1"/>
  <c r="X13" i="1" a="1"/>
  <c r="X13" i="1"/>
  <c r="W13" i="1" a="1"/>
  <c r="W13" i="1" s="1"/>
  <c r="AK12" i="1" a="1"/>
  <c r="AK12" i="1" s="1"/>
  <c r="AJ12" i="1" a="1"/>
  <c r="AJ12" i="1" s="1"/>
  <c r="AI12" i="1" a="1"/>
  <c r="AI12" i="1"/>
  <c r="AI14" i="1" s="1"/>
  <c r="AI16" i="1" s="1"/>
  <c r="AH12" i="1" a="1"/>
  <c r="AH12" i="1" s="1"/>
  <c r="AG12" i="1" a="1"/>
  <c r="AG12" i="1" s="1"/>
  <c r="AF12" i="1" a="1"/>
  <c r="AF12" i="1" s="1"/>
  <c r="AE12" i="1" a="1"/>
  <c r="AE12" i="1"/>
  <c r="AE18" i="1" s="1"/>
  <c r="AD12" i="1" a="1"/>
  <c r="AD12" i="1" s="1"/>
  <c r="AC12" i="1" a="1"/>
  <c r="AC12" i="1" s="1"/>
  <c r="AB12" i="1" a="1"/>
  <c r="AB12" i="1" s="1"/>
  <c r="AA12" i="1" a="1"/>
  <c r="AA12" i="1"/>
  <c r="AA14" i="1" s="1"/>
  <c r="AA16" i="1" s="1"/>
  <c r="Z12" i="1" a="1"/>
  <c r="Z12" i="1" s="1"/>
  <c r="X12" i="1" a="1"/>
  <c r="X12" i="1" s="1"/>
  <c r="W12" i="1" a="1"/>
  <c r="W12" i="1"/>
  <c r="AK11" i="1" a="1"/>
  <c r="AK11" i="1" s="1"/>
  <c r="AJ11" i="1" a="1"/>
  <c r="AJ11" i="1" s="1"/>
  <c r="AI11" i="1" a="1"/>
  <c r="AI11" i="1" s="1"/>
  <c r="AH11" i="1" a="1"/>
  <c r="AH11" i="1"/>
  <c r="AG11" i="1" a="1"/>
  <c r="AG11" i="1" s="1"/>
  <c r="AF11" i="1" a="1"/>
  <c r="AF11" i="1" s="1"/>
  <c r="AE11" i="1" a="1"/>
  <c r="AE11" i="1" s="1"/>
  <c r="AD11" i="1" a="1"/>
  <c r="AD11" i="1"/>
  <c r="AC11" i="1" a="1"/>
  <c r="AC11" i="1" s="1"/>
  <c r="AB11" i="1" a="1"/>
  <c r="AB11" i="1" s="1"/>
  <c r="AA11" i="1" a="1"/>
  <c r="AA11" i="1" s="1"/>
  <c r="Z11" i="1" a="1"/>
  <c r="Z11" i="1"/>
  <c r="I11" i="1" s="1" a="1"/>
  <c r="I11" i="1" s="1"/>
  <c r="X11" i="1" a="1"/>
  <c r="X11" i="1"/>
  <c r="W11" i="1" a="1"/>
  <c r="W11" i="1" s="1"/>
  <c r="AK8" i="1"/>
  <c r="AJ8" i="1"/>
  <c r="AI8" i="1"/>
  <c r="AH8" i="1"/>
  <c r="AG8" i="1"/>
  <c r="AF8" i="1"/>
  <c r="AE8" i="1"/>
  <c r="AD8" i="1"/>
  <c r="AC8" i="1"/>
  <c r="AB8" i="1"/>
  <c r="AA8" i="1"/>
  <c r="Z8" i="1"/>
  <c r="G4" i="1"/>
  <c r="G3" i="1" a="1"/>
  <c r="G3" i="1" s="1"/>
  <c r="J11" i="1" l="1" a="1"/>
  <c r="J11" i="1" s="1"/>
  <c r="H11" i="1" s="1"/>
  <c r="Z14" i="1"/>
  <c r="Y12" i="1"/>
  <c r="Z17" i="1"/>
  <c r="Z18" i="1"/>
  <c r="I12" i="1" a="1"/>
  <c r="I12" i="1" s="1"/>
  <c r="Z15" i="1"/>
  <c r="AF15" i="1"/>
  <c r="O15" i="1" s="1" a="1"/>
  <c r="O15" i="1" s="1"/>
  <c r="O12" i="1" a="1"/>
  <c r="O12" i="1" s="1"/>
  <c r="AF18" i="1"/>
  <c r="AF14" i="1"/>
  <c r="AF16" i="1" s="1"/>
  <c r="AF17" i="1"/>
  <c r="I35" i="1" a="1"/>
  <c r="I35" i="1" s="1"/>
  <c r="H35" i="1" s="1"/>
  <c r="Y35" i="1"/>
  <c r="L62" i="1"/>
  <c r="K11" i="1" a="1"/>
  <c r="K11" i="1" s="1"/>
  <c r="P12" i="1" a="1"/>
  <c r="P12" i="1" s="1"/>
  <c r="AG14" i="1"/>
  <c r="AG16" i="1" s="1"/>
  <c r="AG17" i="1"/>
  <c r="AG18" i="1"/>
  <c r="AG15" i="1" s="1"/>
  <c r="P15" i="1" s="1" a="1"/>
  <c r="P15" i="1" s="1"/>
  <c r="I23" i="1" a="1"/>
  <c r="I23" i="1" s="1"/>
  <c r="H23" i="1" s="1"/>
  <c r="Y23" i="1"/>
  <c r="Y34" i="1"/>
  <c r="M40" i="1"/>
  <c r="M42" i="1" s="1"/>
  <c r="M43" i="1"/>
  <c r="M44" i="1"/>
  <c r="H51" i="1"/>
  <c r="AH14" i="1"/>
  <c r="AH16" i="1" s="1"/>
  <c r="AH15" i="1"/>
  <c r="Q15" i="1" s="1" a="1"/>
  <c r="Q15" i="1" s="1"/>
  <c r="AH17" i="1"/>
  <c r="AH18" i="1"/>
  <c r="Q12" i="1" a="1"/>
  <c r="Q12" i="1" s="1"/>
  <c r="Y30" i="1"/>
  <c r="R11" i="1" a="1"/>
  <c r="R11" i="1" s="1"/>
  <c r="Y13" i="1"/>
  <c r="I13" i="1" a="1"/>
  <c r="I13" i="1" s="1"/>
  <c r="H13" i="1" s="1"/>
  <c r="Y19" i="1"/>
  <c r="I19" i="1" a="1"/>
  <c r="I19" i="1" s="1"/>
  <c r="H19" i="1" s="1"/>
  <c r="S11" i="1" a="1"/>
  <c r="S11" i="1" s="1"/>
  <c r="AB17" i="1"/>
  <c r="AB15" i="1" s="1"/>
  <c r="K12" i="1" a="1"/>
  <c r="K12" i="1" s="1"/>
  <c r="AB18" i="1"/>
  <c r="AB14" i="1"/>
  <c r="AB16" i="1" s="1"/>
  <c r="I24" i="1" a="1"/>
  <c r="I24" i="1" s="1"/>
  <c r="H24" i="1" s="1"/>
  <c r="Y24" i="1"/>
  <c r="Y26" i="1"/>
  <c r="I26" i="1" a="1"/>
  <c r="I26" i="1" s="1"/>
  <c r="H26" i="1" s="1"/>
  <c r="N37" i="1" a="1"/>
  <c r="N37" i="1" s="1"/>
  <c r="L11" i="1" a="1"/>
  <c r="L11" i="1" s="1"/>
  <c r="W36" i="1"/>
  <c r="T11" i="1" a="1"/>
  <c r="T11" i="1" s="1"/>
  <c r="AC17" i="1"/>
  <c r="AC15" i="1" s="1"/>
  <c r="L15" i="1" s="1" a="1"/>
  <c r="L15" i="1" s="1"/>
  <c r="AC18" i="1"/>
  <c r="L12" i="1" a="1"/>
  <c r="L12" i="1" s="1"/>
  <c r="AC14" i="1"/>
  <c r="AC16" i="1" s="1"/>
  <c r="I20" i="1" a="1"/>
  <c r="I20" i="1" s="1"/>
  <c r="H20" i="1" s="1"/>
  <c r="Y20" i="1"/>
  <c r="Y27" i="1"/>
  <c r="Y31" i="1"/>
  <c r="H71" i="1"/>
  <c r="N11" i="1" a="1"/>
  <c r="N11" i="1" s="1"/>
  <c r="AJ17" i="1"/>
  <c r="AJ15" i="1" s="1"/>
  <c r="S15" i="1" s="1" a="1"/>
  <c r="S15" i="1" s="1"/>
  <c r="S12" i="1" a="1"/>
  <c r="S12" i="1" s="1"/>
  <c r="AJ18" i="1"/>
  <c r="AJ14" i="1"/>
  <c r="AJ16" i="1" s="1"/>
  <c r="L43" i="1"/>
  <c r="L44" i="1"/>
  <c r="L40" i="1"/>
  <c r="L42" i="1" s="1"/>
  <c r="H47" i="1"/>
  <c r="AD18" i="1"/>
  <c r="AD14" i="1"/>
  <c r="AD16" i="1" s="1"/>
  <c r="M12" i="1" a="1"/>
  <c r="M12" i="1" s="1"/>
  <c r="AD17" i="1"/>
  <c r="AD15" i="1" s="1"/>
  <c r="M15" i="1" s="1" a="1"/>
  <c r="M15" i="1" s="1"/>
  <c r="Y21" i="1"/>
  <c r="Y25" i="1"/>
  <c r="I28" i="1" a="1"/>
  <c r="I28" i="1" s="1"/>
  <c r="H28" i="1" s="1"/>
  <c r="Y28" i="1"/>
  <c r="L69" i="1"/>
  <c r="L70" i="1"/>
  <c r="L66" i="1"/>
  <c r="L68" i="1" s="1"/>
  <c r="O11" i="1" a="1"/>
  <c r="O11" i="1" s="1"/>
  <c r="AK17" i="1"/>
  <c r="AK15" i="1" s="1"/>
  <c r="AK18" i="1"/>
  <c r="T12" i="1" a="1"/>
  <c r="T12" i="1" s="1"/>
  <c r="AK14" i="1"/>
  <c r="AK16" i="1" s="1"/>
  <c r="H27" i="1"/>
  <c r="I32" i="1" a="1"/>
  <c r="I32" i="1" s="1"/>
  <c r="H32" i="1" s="1"/>
  <c r="Y32" i="1"/>
  <c r="P11" i="1" a="1"/>
  <c r="P11" i="1" s="1"/>
  <c r="Y22" i="1"/>
  <c r="I22" i="1" a="1"/>
  <c r="I22" i="1" s="1"/>
  <c r="H22" i="1" s="1"/>
  <c r="H31" i="1"/>
  <c r="T43" i="1"/>
  <c r="T44" i="1"/>
  <c r="T40" i="1"/>
  <c r="T42" i="1" s="1"/>
  <c r="Y45" i="1"/>
  <c r="H48" i="1"/>
  <c r="H52" i="1"/>
  <c r="Y54" i="1"/>
  <c r="I54" i="1" a="1"/>
  <c r="I54" i="1" s="1"/>
  <c r="H54" i="1" s="1"/>
  <c r="H56" i="1"/>
  <c r="Z68" i="1"/>
  <c r="AE70" i="1"/>
  <c r="N64" i="1" a="1"/>
  <c r="N64" i="1" s="1"/>
  <c r="AE66" i="1"/>
  <c r="AE68" i="1" s="1"/>
  <c r="AE69" i="1"/>
  <c r="AE67" i="1" s="1"/>
  <c r="AJ69" i="1"/>
  <c r="S64" i="1" a="1"/>
  <c r="S64" i="1" s="1"/>
  <c r="AJ70" i="1"/>
  <c r="AJ67" i="1" s="1"/>
  <c r="S67" i="1" s="1" a="1"/>
  <c r="S67" i="1" s="1"/>
  <c r="H83" i="1"/>
  <c r="Y85" i="1"/>
  <c r="I85" i="1" a="1"/>
  <c r="I85" i="1" s="1"/>
  <c r="H85" i="1" s="1"/>
  <c r="AA15" i="1"/>
  <c r="J15" i="1" s="1" a="1"/>
  <c r="J15" i="1" s="1"/>
  <c r="AE17" i="1"/>
  <c r="AH40" i="1"/>
  <c r="AH42" i="1" s="1"/>
  <c r="AH43" i="1"/>
  <c r="AH41" i="1" s="1"/>
  <c r="Q41" i="1" s="1" a="1"/>
  <c r="Q41" i="1" s="1"/>
  <c r="I42" i="1"/>
  <c r="Y48" i="1"/>
  <c r="Y52" i="1"/>
  <c r="Y56" i="1"/>
  <c r="Y60" i="1"/>
  <c r="I61" i="1" a="1"/>
  <c r="I61" i="1" s="1"/>
  <c r="H61" i="1" s="1"/>
  <c r="Y61" i="1"/>
  <c r="J63" i="1" a="1"/>
  <c r="J63" i="1" s="1"/>
  <c r="AK69" i="1"/>
  <c r="AK67" i="1" s="1"/>
  <c r="T67" i="1" s="1" a="1"/>
  <c r="T67" i="1" s="1"/>
  <c r="AK70" i="1"/>
  <c r="AK66" i="1"/>
  <c r="AK68" i="1" s="1"/>
  <c r="Y77" i="1"/>
  <c r="I77" i="1" a="1"/>
  <c r="I77" i="1" s="1"/>
  <c r="H77" i="1" s="1"/>
  <c r="J80" i="1" a="1"/>
  <c r="J80" i="1" s="1"/>
  <c r="Y80" i="1"/>
  <c r="M37" i="1" a="1"/>
  <c r="M37" i="1" s="1"/>
  <c r="AB43" i="1"/>
  <c r="K38" i="1" a="1"/>
  <c r="K38" i="1" s="1"/>
  <c r="AB44" i="1"/>
  <c r="AB41" i="1" s="1"/>
  <c r="K41" i="1" s="1" a="1"/>
  <c r="K41" i="1" s="1"/>
  <c r="Y50" i="1"/>
  <c r="I50" i="1" a="1"/>
  <c r="I50" i="1" s="1"/>
  <c r="H50" i="1" s="1"/>
  <c r="Y73" i="1"/>
  <c r="I73" i="1" a="1"/>
  <c r="I73" i="1" s="1"/>
  <c r="H73" i="1" s="1"/>
  <c r="I76" i="1" a="1"/>
  <c r="I76" i="1" s="1"/>
  <c r="H76" i="1" s="1"/>
  <c r="Y76" i="1"/>
  <c r="I30" i="1" a="1"/>
  <c r="I30" i="1" s="1"/>
  <c r="H30" i="1" s="1"/>
  <c r="I34" i="1" a="1"/>
  <c r="I34" i="1" s="1"/>
  <c r="H34" i="1" s="1"/>
  <c r="I37" i="1" a="1"/>
  <c r="I37" i="1" s="1"/>
  <c r="AC40" i="1"/>
  <c r="AC42" i="1" s="1"/>
  <c r="AC41" i="1"/>
  <c r="L41" i="1" s="1" a="1"/>
  <c r="L41" i="1" s="1"/>
  <c r="R38" i="1" a="1"/>
  <c r="R38" i="1" s="1"/>
  <c r="AI44" i="1"/>
  <c r="AI41" i="1" s="1"/>
  <c r="I45" i="1" a="1"/>
  <c r="I45" i="1" s="1"/>
  <c r="H45" i="1" s="1"/>
  <c r="AA66" i="1"/>
  <c r="AA68" i="1" s="1"/>
  <c r="AA69" i="1"/>
  <c r="AA67" i="1" s="1"/>
  <c r="J67" i="1" s="1" a="1"/>
  <c r="J67" i="1" s="1"/>
  <c r="Y64" i="1"/>
  <c r="J64" i="1" a="1"/>
  <c r="J64" i="1" s="1"/>
  <c r="AA70" i="1"/>
  <c r="O64" i="1" a="1"/>
  <c r="O64" i="1" s="1"/>
  <c r="AF66" i="1"/>
  <c r="AF68" i="1" s="1"/>
  <c r="AF69" i="1"/>
  <c r="AF67" i="1" s="1"/>
  <c r="O67" i="1" s="1" a="1"/>
  <c r="O67" i="1" s="1"/>
  <c r="H81" i="1"/>
  <c r="Y83" i="1"/>
  <c r="H87" i="1"/>
  <c r="AE14" i="1"/>
  <c r="AE16" i="1" s="1"/>
  <c r="AA18" i="1"/>
  <c r="AI18" i="1"/>
  <c r="AD44" i="1"/>
  <c r="AD41" i="1" s="1"/>
  <c r="AA40" i="1"/>
  <c r="AA42" i="1" s="1"/>
  <c r="AA43" i="1"/>
  <c r="AA41" i="1" s="1"/>
  <c r="Y59" i="1"/>
  <c r="J59" i="1" a="1"/>
  <c r="J59" i="1" s="1"/>
  <c r="H59" i="1" s="1"/>
  <c r="H60" i="1"/>
  <c r="L88" i="1"/>
  <c r="Q63" i="1" a="1"/>
  <c r="Q63" i="1" s="1"/>
  <c r="P66" i="1"/>
  <c r="P68" i="1" s="1"/>
  <c r="P69" i="1"/>
  <c r="AG66" i="1"/>
  <c r="AG69" i="1"/>
  <c r="AG67" i="1" s="1"/>
  <c r="P67" i="1" s="1" a="1"/>
  <c r="P67" i="1" s="1"/>
  <c r="AG70" i="1"/>
  <c r="Y74" i="1"/>
  <c r="J74" i="1" a="1"/>
  <c r="J74" i="1" s="1"/>
  <c r="H74" i="1" s="1"/>
  <c r="I75" i="1" a="1"/>
  <c r="I75" i="1" s="1"/>
  <c r="H75" i="1" s="1"/>
  <c r="Y79" i="1"/>
  <c r="I138" i="1" a="1"/>
  <c r="I138" i="1" s="1"/>
  <c r="H138" i="1" s="1"/>
  <c r="Y138" i="1"/>
  <c r="AG44" i="1"/>
  <c r="AG43" i="1"/>
  <c r="AG41" i="1" s="1"/>
  <c r="P41" i="1" s="1" a="1"/>
  <c r="P41" i="1" s="1"/>
  <c r="M11" i="1" a="1"/>
  <c r="M11" i="1" s="1"/>
  <c r="Q11" i="1" a="1"/>
  <c r="Q11" i="1" s="1"/>
  <c r="J12" i="1" a="1"/>
  <c r="J12" i="1" s="1"/>
  <c r="N12" i="1" a="1"/>
  <c r="N12" i="1" s="1"/>
  <c r="R12" i="1" a="1"/>
  <c r="R12" i="1" s="1"/>
  <c r="I21" i="1" a="1"/>
  <c r="I21" i="1" s="1"/>
  <c r="H21" i="1" s="1"/>
  <c r="I25" i="1" a="1"/>
  <c r="I25" i="1" s="1"/>
  <c r="H25" i="1" s="1"/>
  <c r="I29" i="1" a="1"/>
  <c r="I29" i="1" s="1"/>
  <c r="H29" i="1" s="1"/>
  <c r="I33" i="1" a="1"/>
  <c r="I33" i="1" s="1"/>
  <c r="H33" i="1" s="1"/>
  <c r="J37" i="1" a="1"/>
  <c r="J37" i="1" s="1"/>
  <c r="P38" i="1" a="1"/>
  <c r="P38" i="1" s="1"/>
  <c r="AE43" i="1"/>
  <c r="N38" i="1" a="1"/>
  <c r="N38" i="1" s="1"/>
  <c r="AE40" i="1"/>
  <c r="AE42" i="1" s="1"/>
  <c r="AJ43" i="1"/>
  <c r="S38" i="1" a="1"/>
  <c r="S38" i="1" s="1"/>
  <c r="AJ44" i="1"/>
  <c r="AB40" i="1"/>
  <c r="AB42" i="1" s="1"/>
  <c r="I49" i="1" a="1"/>
  <c r="I49" i="1" s="1"/>
  <c r="H49" i="1" s="1"/>
  <c r="Y49" i="1"/>
  <c r="I53" i="1" a="1"/>
  <c r="I53" i="1" s="1"/>
  <c r="H53" i="1" s="1"/>
  <c r="Y53" i="1"/>
  <c r="I57" i="1" a="1"/>
  <c r="I57" i="1" s="1"/>
  <c r="H57" i="1" s="1"/>
  <c r="Y57" i="1"/>
  <c r="T69" i="1"/>
  <c r="T70" i="1"/>
  <c r="AB69" i="1"/>
  <c r="AB67" i="1" s="1"/>
  <c r="K67" i="1" s="1" a="1"/>
  <c r="K67" i="1" s="1"/>
  <c r="K64" i="1" a="1"/>
  <c r="K64" i="1" s="1"/>
  <c r="AB70" i="1"/>
  <c r="Y78" i="1"/>
  <c r="J78" i="1" a="1"/>
  <c r="J78" i="1" s="1"/>
  <c r="H78" i="1" s="1"/>
  <c r="H79" i="1"/>
  <c r="X36" i="1"/>
  <c r="AE15" i="1"/>
  <c r="N15" i="1" s="1" a="1"/>
  <c r="N15" i="1" s="1"/>
  <c r="AA17" i="1"/>
  <c r="AI17" i="1"/>
  <c r="AI15" i="1" s="1"/>
  <c r="W62" i="1"/>
  <c r="I44" i="1"/>
  <c r="I43" i="1"/>
  <c r="Q44" i="1"/>
  <c r="Q43" i="1"/>
  <c r="Z40" i="1"/>
  <c r="Z43" i="1"/>
  <c r="AE41" i="1"/>
  <c r="N41" i="1" s="1" a="1"/>
  <c r="N41" i="1" s="1"/>
  <c r="AE44" i="1"/>
  <c r="Y47" i="1"/>
  <c r="Y51" i="1"/>
  <c r="Y55" i="1"/>
  <c r="M63" i="1" a="1"/>
  <c r="M63" i="1" s="1"/>
  <c r="R63" i="1" a="1"/>
  <c r="R63" i="1" s="1"/>
  <c r="AC69" i="1"/>
  <c r="AC70" i="1"/>
  <c r="AC67" i="1"/>
  <c r="L67" i="1" s="1" a="1"/>
  <c r="L67" i="1" s="1"/>
  <c r="AC66" i="1"/>
  <c r="AC68" i="1" s="1"/>
  <c r="H80" i="1"/>
  <c r="Q37" i="1" a="1"/>
  <c r="Q37" i="1" s="1"/>
  <c r="J38" i="1" a="1"/>
  <c r="J38" i="1" s="1"/>
  <c r="AA44" i="1"/>
  <c r="Y44" i="1" s="1"/>
  <c r="O38" i="1" a="1"/>
  <c r="O38" i="1" s="1"/>
  <c r="AF40" i="1"/>
  <c r="AF42" i="1" s="1"/>
  <c r="AK40" i="1"/>
  <c r="AK42" i="1" s="1"/>
  <c r="AK41" i="1"/>
  <c r="T41" i="1" s="1" a="1"/>
  <c r="T41" i="1" s="1"/>
  <c r="Y39" i="1"/>
  <c r="AG40" i="1"/>
  <c r="AG42" i="1" s="1"/>
  <c r="AF43" i="1"/>
  <c r="AF41" i="1" s="1"/>
  <c r="AF44" i="1"/>
  <c r="AI66" i="1"/>
  <c r="AI68" i="1" s="1"/>
  <c r="AI69" i="1"/>
  <c r="AI67" i="1" s="1"/>
  <c r="R67" i="1" s="1" a="1"/>
  <c r="R67" i="1" s="1"/>
  <c r="R64" i="1" a="1"/>
  <c r="R64" i="1" s="1"/>
  <c r="AI70" i="1"/>
  <c r="AB66" i="1"/>
  <c r="AB68" i="1" s="1"/>
  <c r="R37" i="1" a="1"/>
  <c r="R37" i="1" s="1"/>
  <c r="Y11" i="1"/>
  <c r="X62" i="1"/>
  <c r="Y46" i="1"/>
  <c r="I46" i="1" a="1"/>
  <c r="I46" i="1" s="1"/>
  <c r="H46" i="1" s="1"/>
  <c r="Y58" i="1"/>
  <c r="I58" i="1" a="1"/>
  <c r="I58" i="1" s="1"/>
  <c r="H58" i="1" s="1"/>
  <c r="Y63" i="1"/>
  <c r="I63" i="1" a="1"/>
  <c r="I63" i="1" s="1"/>
  <c r="N63" i="1" a="1"/>
  <c r="N63" i="1" s="1"/>
  <c r="Y65" i="1"/>
  <c r="AJ66" i="1"/>
  <c r="AJ68" i="1" s="1"/>
  <c r="Y71" i="1"/>
  <c r="I72" i="1" a="1"/>
  <c r="I72" i="1" s="1"/>
  <c r="H72" i="1" s="1"/>
  <c r="Y72" i="1"/>
  <c r="H82" i="1"/>
  <c r="L90" i="1" a="1"/>
  <c r="L90" i="1" s="1"/>
  <c r="AC92" i="1"/>
  <c r="AC94" i="1" s="1"/>
  <c r="AC95" i="1"/>
  <c r="AC93" i="1" s="1"/>
  <c r="AC96" i="1"/>
  <c r="H84" i="1"/>
  <c r="AJ114" i="1"/>
  <c r="S89" i="1" a="1"/>
  <c r="S89" i="1" s="1"/>
  <c r="W114" i="1"/>
  <c r="AD93" i="1"/>
  <c r="M93" i="1" s="1" a="1"/>
  <c r="M93" i="1" s="1"/>
  <c r="AD92" i="1"/>
  <c r="AD94" i="1" s="1"/>
  <c r="M90" i="1" a="1"/>
  <c r="M90" i="1" s="1"/>
  <c r="AD95" i="1"/>
  <c r="AD96" i="1"/>
  <c r="H102" i="1"/>
  <c r="Y102" i="1"/>
  <c r="T63" i="1" a="1"/>
  <c r="T63" i="1" s="1"/>
  <c r="I64" i="1" a="1"/>
  <c r="I64" i="1" s="1"/>
  <c r="M64" i="1" a="1"/>
  <c r="M64" i="1" s="1"/>
  <c r="Q64" i="1" a="1"/>
  <c r="Q64" i="1" s="1"/>
  <c r="AD66" i="1"/>
  <c r="AD68" i="1" s="1"/>
  <c r="Z70" i="1"/>
  <c r="AH70" i="1"/>
  <c r="Y81" i="1"/>
  <c r="T89" i="1" a="1"/>
  <c r="T89" i="1" s="1"/>
  <c r="H117" i="1"/>
  <c r="N117" i="1" a="1"/>
  <c r="N117" i="1" s="1"/>
  <c r="AE119" i="1"/>
  <c r="N119" i="1" s="1" a="1"/>
  <c r="N119" i="1" s="1"/>
  <c r="Y117" i="1"/>
  <c r="W88" i="1"/>
  <c r="Y87" i="1"/>
  <c r="Y89" i="1"/>
  <c r="K96" i="1"/>
  <c r="K95" i="1"/>
  <c r="K92" i="1"/>
  <c r="K94" i="1" s="1"/>
  <c r="AE140" i="1"/>
  <c r="N115" i="1" a="1"/>
  <c r="N115" i="1" s="1"/>
  <c r="AH122" i="1"/>
  <c r="Q116" i="1" a="1"/>
  <c r="Q116" i="1" s="1"/>
  <c r="AH118" i="1"/>
  <c r="AH120" i="1" s="1"/>
  <c r="AH121" i="1"/>
  <c r="AH119" i="1" s="1"/>
  <c r="Y135" i="1"/>
  <c r="I135" i="1" a="1"/>
  <c r="I135" i="1" s="1"/>
  <c r="H135" i="1" s="1"/>
  <c r="L141" i="1" a="1"/>
  <c r="L141" i="1" s="1"/>
  <c r="AD67" i="1"/>
  <c r="M67" i="1" s="1" a="1"/>
  <c r="M67" i="1" s="1"/>
  <c r="Z69" i="1"/>
  <c r="AH69" i="1"/>
  <c r="Y82" i="1"/>
  <c r="AG92" i="1"/>
  <c r="AG94" i="1" s="1"/>
  <c r="X88" i="1"/>
  <c r="O92" i="1"/>
  <c r="O94" i="1" s="1"/>
  <c r="O96" i="1"/>
  <c r="Z95" i="1"/>
  <c r="Z93" i="1" s="1"/>
  <c r="Z96" i="1"/>
  <c r="I90" i="1" a="1"/>
  <c r="I90" i="1" s="1"/>
  <c r="Z92" i="1"/>
  <c r="Y90" i="1"/>
  <c r="AG95" i="1"/>
  <c r="P90" i="1" a="1"/>
  <c r="P90" i="1" s="1"/>
  <c r="AG96" i="1"/>
  <c r="AG93" i="1" s="1"/>
  <c r="P93" i="1" s="1" a="1"/>
  <c r="P93" i="1" s="1"/>
  <c r="O95" i="1"/>
  <c r="P161" i="1" a="1"/>
  <c r="P161" i="1" s="1"/>
  <c r="Y161" i="1"/>
  <c r="AC88" i="1"/>
  <c r="L89" i="1" a="1"/>
  <c r="L89" i="1" s="1"/>
  <c r="Q89" i="1" a="1"/>
  <c r="Q89" i="1" s="1"/>
  <c r="J90" i="1" a="1"/>
  <c r="J90" i="1" s="1"/>
  <c r="AA96" i="1"/>
  <c r="AA95" i="1"/>
  <c r="AA92" i="1"/>
  <c r="AA94" i="1" s="1"/>
  <c r="AA93" i="1"/>
  <c r="J93" i="1" s="1" a="1"/>
  <c r="J93" i="1" s="1"/>
  <c r="AH95" i="1"/>
  <c r="AH96" i="1"/>
  <c r="AH93" i="1" s="1"/>
  <c r="Q90" i="1" a="1"/>
  <c r="Q90" i="1" s="1"/>
  <c r="AH92" i="1"/>
  <c r="AH94" i="1" s="1"/>
  <c r="Y98" i="1"/>
  <c r="M98" i="1" a="1"/>
  <c r="M98" i="1" s="1"/>
  <c r="H98" i="1" s="1"/>
  <c r="Y113" i="1"/>
  <c r="I113" i="1" a="1"/>
  <c r="I113" i="1" s="1"/>
  <c r="H113" i="1" s="1"/>
  <c r="J123" i="1" a="1"/>
  <c r="J123" i="1" s="1"/>
  <c r="Y123" i="1"/>
  <c r="Y125" i="1"/>
  <c r="J125" i="1" a="1"/>
  <c r="J125" i="1" s="1"/>
  <c r="M139" i="1" a="1"/>
  <c r="M139" i="1" s="1"/>
  <c r="Y139" i="1"/>
  <c r="Y86" i="1"/>
  <c r="S96" i="1"/>
  <c r="S95" i="1"/>
  <c r="Y91" i="1"/>
  <c r="I91" i="1" a="1"/>
  <c r="I91" i="1" s="1"/>
  <c r="H91" i="1" s="1"/>
  <c r="L108" i="1" a="1"/>
  <c r="L108" i="1" s="1"/>
  <c r="Y108" i="1"/>
  <c r="I86" i="1" a="1"/>
  <c r="I86" i="1" s="1"/>
  <c r="H86" i="1" s="1"/>
  <c r="AD114" i="1"/>
  <c r="M89" i="1" a="1"/>
  <c r="M89" i="1" s="1"/>
  <c r="AB96" i="1"/>
  <c r="AB93" i="1"/>
  <c r="K93" i="1" s="1" a="1"/>
  <c r="K93" i="1" s="1"/>
  <c r="AB92" i="1"/>
  <c r="AB94" i="1" s="1"/>
  <c r="Y101" i="1"/>
  <c r="I101" i="1" a="1"/>
  <c r="I101" i="1" s="1"/>
  <c r="H101" i="1" s="1"/>
  <c r="Y104" i="1"/>
  <c r="H110" i="1"/>
  <c r="T115" i="1" a="1"/>
  <c r="T115" i="1" s="1"/>
  <c r="AI119" i="1"/>
  <c r="R119" i="1" s="1" a="1"/>
  <c r="R119" i="1" s="1"/>
  <c r="AK119" i="1"/>
  <c r="T119" i="1" s="1" a="1"/>
  <c r="T119" i="1" s="1"/>
  <c r="Y129" i="1"/>
  <c r="J129" i="1" a="1"/>
  <c r="J129" i="1" s="1"/>
  <c r="J137" i="1" a="1"/>
  <c r="J137" i="1" s="1"/>
  <c r="H137" i="1" s="1"/>
  <c r="Y137" i="1"/>
  <c r="W166" i="1"/>
  <c r="Y157" i="1"/>
  <c r="K174" i="1"/>
  <c r="K170" i="1"/>
  <c r="K172" i="1" s="1"/>
  <c r="K173" i="1"/>
  <c r="H104" i="1"/>
  <c r="Y115" i="1"/>
  <c r="J115" i="1" a="1"/>
  <c r="J115" i="1" s="1"/>
  <c r="J122" i="1"/>
  <c r="J118" i="1"/>
  <c r="J120" i="1" s="1"/>
  <c r="J121" i="1"/>
  <c r="AD118" i="1"/>
  <c r="AD120" i="1" s="1"/>
  <c r="M116" i="1" a="1"/>
  <c r="M116" i="1" s="1"/>
  <c r="AD121" i="1"/>
  <c r="AD119" i="1" s="1"/>
  <c r="AD122" i="1"/>
  <c r="Y124" i="1"/>
  <c r="I124" i="1" a="1"/>
  <c r="I124" i="1" s="1"/>
  <c r="H124" i="1" s="1"/>
  <c r="I126" i="1" a="1"/>
  <c r="I126" i="1" s="1"/>
  <c r="H126" i="1" s="1"/>
  <c r="Y126" i="1"/>
  <c r="Y133" i="1"/>
  <c r="J133" i="1" a="1"/>
  <c r="J133" i="1" s="1"/>
  <c r="H133" i="1" s="1"/>
  <c r="K136" i="1" a="1"/>
  <c r="K136" i="1" s="1"/>
  <c r="Y136" i="1"/>
  <c r="H139" i="1"/>
  <c r="H142" i="1"/>
  <c r="I144" i="1"/>
  <c r="I147" i="1"/>
  <c r="R90" i="1" a="1"/>
  <c r="R90" i="1" s="1"/>
  <c r="AI96" i="1"/>
  <c r="AK92" i="1"/>
  <c r="AK94" i="1" s="1"/>
  <c r="AI95" i="1"/>
  <c r="AI93" i="1" s="1"/>
  <c r="Y100" i="1"/>
  <c r="H108" i="1"/>
  <c r="Y112" i="1"/>
  <c r="P115" i="1" a="1"/>
  <c r="P115" i="1" s="1"/>
  <c r="AJ118" i="1"/>
  <c r="AJ120" i="1" s="1"/>
  <c r="AJ121" i="1"/>
  <c r="AJ119" i="1" s="1"/>
  <c r="S116" i="1" a="1"/>
  <c r="S116" i="1" s="1"/>
  <c r="AJ122" i="1"/>
  <c r="AG119" i="1"/>
  <c r="P119" i="1" s="1" a="1"/>
  <c r="P119" i="1" s="1"/>
  <c r="P117" i="1" a="1"/>
  <c r="P117" i="1" s="1"/>
  <c r="Y128" i="1"/>
  <c r="I128" i="1" a="1"/>
  <c r="I128" i="1" s="1"/>
  <c r="H128" i="1" s="1"/>
  <c r="I130" i="1" a="1"/>
  <c r="I130" i="1" s="1"/>
  <c r="H130" i="1" s="1"/>
  <c r="Y130" i="1"/>
  <c r="M148" i="1"/>
  <c r="M144" i="1"/>
  <c r="M146" i="1" s="1"/>
  <c r="M147" i="1"/>
  <c r="I148" i="1"/>
  <c r="H152" i="1"/>
  <c r="I89" i="1" a="1"/>
  <c r="I89" i="1" s="1"/>
  <c r="O89" i="1" a="1"/>
  <c r="O89" i="1" s="1"/>
  <c r="AK96" i="1"/>
  <c r="Y106" i="1"/>
  <c r="J106" i="1" a="1"/>
  <c r="J106" i="1" s="1"/>
  <c r="H106" i="1" s="1"/>
  <c r="H112" i="1"/>
  <c r="N118" i="1"/>
  <c r="N120" i="1" s="1"/>
  <c r="N121" i="1"/>
  <c r="N122" i="1"/>
  <c r="Z122" i="1"/>
  <c r="I116" i="1" a="1"/>
  <c r="I116" i="1" s="1"/>
  <c r="Z119" i="1"/>
  <c r="Z118" i="1"/>
  <c r="Y116" i="1"/>
  <c r="Z121" i="1"/>
  <c r="H125" i="1"/>
  <c r="Y132" i="1"/>
  <c r="I132" i="1" a="1"/>
  <c r="I132" i="1" s="1"/>
  <c r="H132" i="1" s="1"/>
  <c r="I134" i="1" a="1"/>
  <c r="I134" i="1" s="1"/>
  <c r="H134" i="1" s="1"/>
  <c r="Y134" i="1"/>
  <c r="Y141" i="1"/>
  <c r="Q144" i="1"/>
  <c r="Q146" i="1" s="1"/>
  <c r="Q147" i="1"/>
  <c r="Q148" i="1"/>
  <c r="AJ144" i="1"/>
  <c r="AJ146" i="1" s="1"/>
  <c r="AJ147" i="1"/>
  <c r="AJ145" i="1" s="1"/>
  <c r="S142" i="1" a="1"/>
  <c r="S142" i="1" s="1"/>
  <c r="AJ148" i="1"/>
  <c r="Y151" i="1"/>
  <c r="N193" i="1" a="1"/>
  <c r="N193" i="1" s="1"/>
  <c r="P89" i="1" a="1"/>
  <c r="P89" i="1" s="1"/>
  <c r="N90" i="1" a="1"/>
  <c r="N90" i="1" s="1"/>
  <c r="AE92" i="1"/>
  <c r="AE94" i="1" s="1"/>
  <c r="I103" i="1" a="1"/>
  <c r="I103" i="1" s="1"/>
  <c r="H103" i="1" s="1"/>
  <c r="Y103" i="1"/>
  <c r="Y110" i="1"/>
  <c r="J110" i="1" a="1"/>
  <c r="J110" i="1" s="1"/>
  <c r="L115" i="1" a="1"/>
  <c r="L115" i="1" s="1"/>
  <c r="AF121" i="1"/>
  <c r="AF119" i="1" s="1"/>
  <c r="O119" i="1" s="1" a="1"/>
  <c r="O119" i="1" s="1"/>
  <c r="AF122" i="1"/>
  <c r="O116" i="1" a="1"/>
  <c r="O116" i="1" s="1"/>
  <c r="AF118" i="1"/>
  <c r="AF120" i="1" s="1"/>
  <c r="H129" i="1"/>
  <c r="AD147" i="1"/>
  <c r="AD148" i="1"/>
  <c r="AD145" i="1" s="1"/>
  <c r="AD144" i="1"/>
  <c r="AD146" i="1" s="1"/>
  <c r="L153" i="1" a="1"/>
  <c r="L153" i="1" s="1"/>
  <c r="H153" i="1" s="1"/>
  <c r="Y153" i="1"/>
  <c r="S174" i="1"/>
  <c r="S170" i="1"/>
  <c r="S172" i="1" s="1"/>
  <c r="S173" i="1"/>
  <c r="AB114" i="1"/>
  <c r="K89" i="1" a="1"/>
  <c r="K89" i="1" s="1"/>
  <c r="K114" i="1" s="1"/>
  <c r="AK93" i="1"/>
  <c r="T93" i="1" s="1" a="1"/>
  <c r="T93" i="1" s="1"/>
  <c r="T90" i="1" a="1"/>
  <c r="T90" i="1" s="1"/>
  <c r="AE93" i="1"/>
  <c r="N93" i="1" s="1" a="1"/>
  <c r="N93" i="1" s="1"/>
  <c r="Y97" i="1"/>
  <c r="I97" i="1" a="1"/>
  <c r="I97" i="1" s="1"/>
  <c r="H97" i="1" s="1"/>
  <c r="H100" i="1"/>
  <c r="Y105" i="1"/>
  <c r="I105" i="1" a="1"/>
  <c r="I105" i="1" s="1"/>
  <c r="H105" i="1" s="1"/>
  <c r="I107" i="1" a="1"/>
  <c r="I107" i="1" s="1"/>
  <c r="H107" i="1" s="1"/>
  <c r="Y107" i="1"/>
  <c r="R122" i="1"/>
  <c r="R118" i="1"/>
  <c r="R120" i="1" s="1"/>
  <c r="R121" i="1"/>
  <c r="H123" i="1"/>
  <c r="Y127" i="1"/>
  <c r="I99" i="1" a="1"/>
  <c r="I99" i="1" s="1"/>
  <c r="H99" i="1" s="1"/>
  <c r="Y99" i="1"/>
  <c r="Y109" i="1"/>
  <c r="I109" i="1" a="1"/>
  <c r="I109" i="1" s="1"/>
  <c r="H109" i="1" s="1"/>
  <c r="I111" i="1" a="1"/>
  <c r="I111" i="1" s="1"/>
  <c r="H111" i="1" s="1"/>
  <c r="Y111" i="1"/>
  <c r="AB118" i="1"/>
  <c r="AB120" i="1" s="1"/>
  <c r="AB121" i="1"/>
  <c r="AB119" i="1" s="1"/>
  <c r="K119" i="1" s="1" a="1"/>
  <c r="K119" i="1" s="1"/>
  <c r="K116" i="1" a="1"/>
  <c r="K116" i="1" s="1"/>
  <c r="AB122" i="1"/>
  <c r="H127" i="1"/>
  <c r="Y131" i="1"/>
  <c r="H136" i="1"/>
  <c r="R141" i="1" a="1"/>
  <c r="R141" i="1" s="1"/>
  <c r="AI166" i="1"/>
  <c r="Y163" i="1"/>
  <c r="I163" i="1" a="1"/>
  <c r="I163" i="1" s="1"/>
  <c r="H163" i="1" s="1"/>
  <c r="H164" i="1"/>
  <c r="AD170" i="1"/>
  <c r="AD172" i="1" s="1"/>
  <c r="M168" i="1" a="1"/>
  <c r="M168" i="1" s="1"/>
  <c r="AD173" i="1"/>
  <c r="AD171" i="1"/>
  <c r="M171" i="1" s="1" a="1"/>
  <c r="M171" i="1" s="1"/>
  <c r="Y168" i="1"/>
  <c r="AI174" i="1"/>
  <c r="AI171" i="1" s="1"/>
  <c r="R171" i="1" s="1" a="1"/>
  <c r="R171" i="1" s="1"/>
  <c r="R168" i="1" a="1"/>
  <c r="R168" i="1" s="1"/>
  <c r="AI170" i="1"/>
  <c r="AI172" i="1" s="1"/>
  <c r="AI173" i="1"/>
  <c r="M141" i="1" a="1"/>
  <c r="M141" i="1" s="1"/>
  <c r="S141" i="1" a="1"/>
  <c r="S141" i="1" s="1"/>
  <c r="N142" i="1" a="1"/>
  <c r="N142" i="1" s="1"/>
  <c r="T142" i="1" a="1"/>
  <c r="T142" i="1" s="1"/>
  <c r="AK148" i="1"/>
  <c r="H149" i="1"/>
  <c r="Y149" i="1"/>
  <c r="H150" i="1"/>
  <c r="H161" i="1"/>
  <c r="X192" i="1"/>
  <c r="N170" i="1"/>
  <c r="N172" i="1" s="1"/>
  <c r="N173" i="1"/>
  <c r="Y178" i="1"/>
  <c r="I178" i="1" a="1"/>
  <c r="I178" i="1" s="1"/>
  <c r="H178" i="1" s="1"/>
  <c r="Y182" i="1"/>
  <c r="I182" i="1" a="1"/>
  <c r="I182" i="1" s="1"/>
  <c r="H182" i="1" s="1"/>
  <c r="J187" i="1" a="1"/>
  <c r="J187" i="1" s="1"/>
  <c r="Y187" i="1"/>
  <c r="AA251" i="1"/>
  <c r="J246" i="1" a="1"/>
  <c r="J246" i="1" s="1"/>
  <c r="AA252" i="1"/>
  <c r="AA249" i="1" s="1"/>
  <c r="AA248" i="1"/>
  <c r="AA250" i="1" s="1"/>
  <c r="I267" i="1" a="1"/>
  <c r="I267" i="1" s="1"/>
  <c r="H267" i="1" s="1"/>
  <c r="Y267" i="1"/>
  <c r="E56" i="3"/>
  <c r="E58" i="3" s="1"/>
  <c r="E62" i="3" s="1"/>
  <c r="X140" i="1"/>
  <c r="AG118" i="1"/>
  <c r="AG120" i="1" s="1"/>
  <c r="AA121" i="1"/>
  <c r="AA119" i="1" s="1"/>
  <c r="AI121" i="1"/>
  <c r="AC122" i="1"/>
  <c r="AC119" i="1" s="1"/>
  <c r="L119" i="1" s="1" a="1"/>
  <c r="L119" i="1" s="1"/>
  <c r="AK122" i="1"/>
  <c r="X166" i="1"/>
  <c r="N141" i="1" a="1"/>
  <c r="N141" i="1" s="1"/>
  <c r="AF148" i="1"/>
  <c r="O142" i="1" a="1"/>
  <c r="O142" i="1" s="1"/>
  <c r="AF144" i="1"/>
  <c r="AF146" i="1" s="1"/>
  <c r="H143" i="1"/>
  <c r="AA145" i="1"/>
  <c r="J145" i="1" s="1" a="1"/>
  <c r="J145" i="1" s="1"/>
  <c r="Y159" i="1"/>
  <c r="I159" i="1" a="1"/>
  <c r="I159" i="1" s="1"/>
  <c r="H159" i="1" s="1"/>
  <c r="Z174" i="1"/>
  <c r="Z171" i="1" s="1"/>
  <c r="I168" i="1" a="1"/>
  <c r="I168" i="1" s="1"/>
  <c r="Z170" i="1"/>
  <c r="Z173" i="1"/>
  <c r="N174" i="1"/>
  <c r="H184" i="1"/>
  <c r="O196" i="1"/>
  <c r="O198" i="1" s="1"/>
  <c r="O199" i="1"/>
  <c r="O200" i="1"/>
  <c r="AJ92" i="1"/>
  <c r="AJ94" i="1" s="1"/>
  <c r="AF96" i="1"/>
  <c r="Z144" i="1"/>
  <c r="Y142" i="1"/>
  <c r="Z147" i="1"/>
  <c r="Y147" i="1" s="1"/>
  <c r="Z148" i="1"/>
  <c r="H157" i="1"/>
  <c r="Y167" i="1"/>
  <c r="P173" i="1"/>
  <c r="P174" i="1"/>
  <c r="P170" i="1"/>
  <c r="P172" i="1" s="1"/>
  <c r="AK174" i="1"/>
  <c r="AK170" i="1"/>
  <c r="AK172" i="1" s="1"/>
  <c r="AK173" i="1"/>
  <c r="AK171" i="1" s="1"/>
  <c r="T171" i="1" s="1" a="1"/>
  <c r="T171" i="1" s="1"/>
  <c r="T168" i="1" a="1"/>
  <c r="T168" i="1" s="1"/>
  <c r="Y183" i="1"/>
  <c r="Y193" i="1"/>
  <c r="Z224" i="1"/>
  <c r="I141" i="1" a="1"/>
  <c r="I141" i="1" s="1"/>
  <c r="AA147" i="1"/>
  <c r="J142" i="1" a="1"/>
  <c r="J142" i="1" s="1"/>
  <c r="P142" i="1" a="1"/>
  <c r="P142" i="1" s="1"/>
  <c r="AG144" i="1"/>
  <c r="AG146" i="1" s="1"/>
  <c r="AE147" i="1"/>
  <c r="AE145" i="1" s="1"/>
  <c r="N145" i="1" s="1" a="1"/>
  <c r="N145" i="1" s="1"/>
  <c r="AA148" i="1"/>
  <c r="Y152" i="1"/>
  <c r="H160" i="1"/>
  <c r="Y162" i="1"/>
  <c r="I162" i="1" a="1"/>
  <c r="I162" i="1" s="1"/>
  <c r="H162" i="1" s="1"/>
  <c r="Y164" i="1"/>
  <c r="O192" i="1"/>
  <c r="T167" i="1" a="1"/>
  <c r="T167" i="1" s="1"/>
  <c r="O173" i="1"/>
  <c r="O170" i="1"/>
  <c r="O172" i="1" s="1"/>
  <c r="I185" i="1" a="1"/>
  <c r="I185" i="1" s="1"/>
  <c r="H185" i="1" s="1"/>
  <c r="Y185" i="1"/>
  <c r="H186" i="1"/>
  <c r="AJ93" i="1"/>
  <c r="S93" i="1" s="1" a="1"/>
  <c r="S93" i="1" s="1"/>
  <c r="AF95" i="1"/>
  <c r="K115" i="1" a="1"/>
  <c r="K115" i="1" s="1"/>
  <c r="H115" i="1" s="1"/>
  <c r="O115" i="1" a="1"/>
  <c r="O115" i="1" s="1"/>
  <c r="S115" i="1" a="1"/>
  <c r="S115" i="1" s="1"/>
  <c r="L116" i="1" a="1"/>
  <c r="L116" i="1" s="1"/>
  <c r="P116" i="1" a="1"/>
  <c r="P116" i="1" s="1"/>
  <c r="T116" i="1" a="1"/>
  <c r="T116" i="1" s="1"/>
  <c r="AB144" i="1"/>
  <c r="AB146" i="1" s="1"/>
  <c r="AB147" i="1"/>
  <c r="AB145" i="1" s="1"/>
  <c r="K142" i="1" a="1"/>
  <c r="K142" i="1" s="1"/>
  <c r="AB148" i="1"/>
  <c r="AH144" i="1"/>
  <c r="AH146" i="1" s="1"/>
  <c r="AH147" i="1"/>
  <c r="AH145" i="1" s="1"/>
  <c r="AF147" i="1"/>
  <c r="AF145" i="1" s="1"/>
  <c r="O145" i="1" s="1" a="1"/>
  <c r="O145" i="1" s="1"/>
  <c r="AE148" i="1"/>
  <c r="Y154" i="1"/>
  <c r="I154" i="1" a="1"/>
  <c r="I154" i="1" s="1"/>
  <c r="H154" i="1" s="1"/>
  <c r="Y160" i="1"/>
  <c r="P167" i="1" a="1"/>
  <c r="P167" i="1" s="1"/>
  <c r="I189" i="1" a="1"/>
  <c r="I189" i="1" s="1"/>
  <c r="H189" i="1" s="1"/>
  <c r="Y189" i="1"/>
  <c r="Y190" i="1"/>
  <c r="I190" i="1" a="1"/>
  <c r="I190" i="1" s="1"/>
  <c r="H190" i="1" s="1"/>
  <c r="Q141" i="1" a="1"/>
  <c r="Q141" i="1" s="1"/>
  <c r="AI147" i="1"/>
  <c r="R142" i="1" a="1"/>
  <c r="R142" i="1" s="1"/>
  <c r="AE144" i="1"/>
  <c r="AE146" i="1" s="1"/>
  <c r="AI145" i="1"/>
  <c r="R145" i="1" s="1" a="1"/>
  <c r="R145" i="1" s="1"/>
  <c r="AG147" i="1"/>
  <c r="AG145" i="1" s="1"/>
  <c r="P145" i="1" s="1" a="1"/>
  <c r="P145" i="1" s="1"/>
  <c r="AG148" i="1"/>
  <c r="Y155" i="1"/>
  <c r="I155" i="1" a="1"/>
  <c r="I155" i="1" s="1"/>
  <c r="H155" i="1" s="1"/>
  <c r="H156" i="1"/>
  <c r="Y158" i="1"/>
  <c r="I158" i="1" a="1"/>
  <c r="I158" i="1" s="1"/>
  <c r="H158" i="1" s="1"/>
  <c r="K167" i="1" a="1"/>
  <c r="K167" i="1" s="1"/>
  <c r="Y181" i="1"/>
  <c r="T141" i="1" a="1"/>
  <c r="T141" i="1" s="1"/>
  <c r="K141" i="1" a="1"/>
  <c r="K141" i="1" s="1"/>
  <c r="L142" i="1" a="1"/>
  <c r="L142" i="1" s="1"/>
  <c r="AC148" i="1"/>
  <c r="AC145" i="1" s="1"/>
  <c r="L145" i="1" s="1" a="1"/>
  <c r="L145" i="1" s="1"/>
  <c r="AI144" i="1"/>
  <c r="AI146" i="1" s="1"/>
  <c r="AK147" i="1"/>
  <c r="AH148" i="1"/>
  <c r="Y156" i="1"/>
  <c r="Y165" i="1"/>
  <c r="I165" i="1" a="1"/>
  <c r="I165" i="1" s="1"/>
  <c r="H165" i="1" s="1"/>
  <c r="L167" i="1" a="1"/>
  <c r="L167" i="1" s="1"/>
  <c r="AC170" i="1"/>
  <c r="AC172" i="1" s="1"/>
  <c r="L168" i="1" a="1"/>
  <c r="L168" i="1" s="1"/>
  <c r="AH174" i="1"/>
  <c r="Q168" i="1" a="1"/>
  <c r="Q168" i="1" s="1"/>
  <c r="AH171" i="1"/>
  <c r="Q171" i="1" s="1" a="1"/>
  <c r="Q171" i="1" s="1"/>
  <c r="AH170" i="1"/>
  <c r="AH172" i="1" s="1"/>
  <c r="AH173" i="1"/>
  <c r="N169" i="1" a="1"/>
  <c r="N169" i="1" s="1"/>
  <c r="H169" i="1" s="1"/>
  <c r="AE171" i="1"/>
  <c r="N171" i="1" s="1" a="1"/>
  <c r="N171" i="1" s="1"/>
  <c r="AC174" i="1"/>
  <c r="AC171" i="1" s="1"/>
  <c r="L171" i="1" s="1" a="1"/>
  <c r="L171" i="1" s="1"/>
  <c r="T193" i="1" a="1"/>
  <c r="T193" i="1" s="1"/>
  <c r="AK218" i="1"/>
  <c r="Z200" i="1"/>
  <c r="I194" i="1" a="1"/>
  <c r="I194" i="1" s="1"/>
  <c r="Z196" i="1"/>
  <c r="Z199" i="1"/>
  <c r="Z197" i="1" s="1"/>
  <c r="Y194" i="1"/>
  <c r="AG199" i="1"/>
  <c r="AG197" i="1" s="1"/>
  <c r="P197" i="1" s="1" a="1"/>
  <c r="P197" i="1" s="1"/>
  <c r="AG200" i="1"/>
  <c r="P194" i="1" a="1"/>
  <c r="P194" i="1" s="1"/>
  <c r="AG196" i="1"/>
  <c r="AG198" i="1" s="1"/>
  <c r="AH192" i="1"/>
  <c r="AF170" i="1"/>
  <c r="AF172" i="1" s="1"/>
  <c r="AE174" i="1"/>
  <c r="Y175" i="1"/>
  <c r="I175" i="1" a="1"/>
  <c r="I175" i="1" s="1"/>
  <c r="H175" i="1" s="1"/>
  <c r="J177" i="1" a="1"/>
  <c r="J177" i="1" s="1"/>
  <c r="H177" i="1" s="1"/>
  <c r="Y180" i="1"/>
  <c r="O193" i="1" a="1"/>
  <c r="O193" i="1" s="1"/>
  <c r="AH200" i="1"/>
  <c r="Q194" i="1" a="1"/>
  <c r="Q194" i="1" s="1"/>
  <c r="AH199" i="1"/>
  <c r="AH197" i="1" s="1"/>
  <c r="H209" i="1"/>
  <c r="S222" i="1"/>
  <c r="S224" i="1" s="1"/>
  <c r="S226" i="1"/>
  <c r="S225" i="1"/>
  <c r="T252" i="1"/>
  <c r="T251" i="1"/>
  <c r="T248" i="1"/>
  <c r="T250" i="1" s="1"/>
  <c r="AD192" i="1"/>
  <c r="AA174" i="1"/>
  <c r="AA171" i="1"/>
  <c r="J171" i="1" s="1" a="1"/>
  <c r="J171" i="1" s="1"/>
  <c r="AJ171" i="1"/>
  <c r="S171" i="1" s="1" a="1"/>
  <c r="S171" i="1" s="1"/>
  <c r="AJ170" i="1"/>
  <c r="AJ172" i="1" s="1"/>
  <c r="J173" i="1"/>
  <c r="J192" i="1" s="1"/>
  <c r="AJ174" i="1"/>
  <c r="AI200" i="1"/>
  <c r="AI197" i="1"/>
  <c r="R197" i="1" s="1" a="1"/>
  <c r="R197" i="1" s="1"/>
  <c r="R194" i="1" a="1"/>
  <c r="R194" i="1" s="1"/>
  <c r="H202" i="1"/>
  <c r="X244" i="1"/>
  <c r="I245" i="1" a="1"/>
  <c r="I245" i="1" s="1"/>
  <c r="Y245" i="1"/>
  <c r="AF173" i="1"/>
  <c r="AF171" i="1" s="1"/>
  <c r="O171" i="1" s="1" a="1"/>
  <c r="O171" i="1" s="1"/>
  <c r="AF174" i="1"/>
  <c r="Y176" i="1"/>
  <c r="Y184" i="1"/>
  <c r="P193" i="1" a="1"/>
  <c r="P193" i="1" s="1"/>
  <c r="AC196" i="1"/>
  <c r="AC198" i="1" s="1"/>
  <c r="L194" i="1" a="1"/>
  <c r="L194" i="1" s="1"/>
  <c r="AC199" i="1"/>
  <c r="AC200" i="1"/>
  <c r="AC197" i="1" s="1"/>
  <c r="L197" i="1" s="1" a="1"/>
  <c r="L197" i="1" s="1"/>
  <c r="J203" i="1" a="1"/>
  <c r="J203" i="1" s="1"/>
  <c r="H203" i="1" s="1"/>
  <c r="Y203" i="1"/>
  <c r="P219" i="1" a="1"/>
  <c r="P219" i="1" s="1"/>
  <c r="AB170" i="1"/>
  <c r="AB172" i="1" s="1"/>
  <c r="AG173" i="1"/>
  <c r="AG171" i="1" s="1"/>
  <c r="AG174" i="1"/>
  <c r="S200" i="1"/>
  <c r="S196" i="1"/>
  <c r="S198" i="1" s="1"/>
  <c r="S199" i="1"/>
  <c r="AD196" i="1"/>
  <c r="AD198" i="1" s="1"/>
  <c r="M194" i="1" a="1"/>
  <c r="M194" i="1" s="1"/>
  <c r="AD199" i="1"/>
  <c r="AD200" i="1"/>
  <c r="AD197" i="1"/>
  <c r="M197" i="1" s="1" a="1"/>
  <c r="M197" i="1" s="1"/>
  <c r="I167" i="1" a="1"/>
  <c r="I167" i="1" s="1"/>
  <c r="N167" i="1" a="1"/>
  <c r="N167" i="1" s="1"/>
  <c r="S167" i="1" a="1"/>
  <c r="S167" i="1" s="1"/>
  <c r="S192" i="1" s="1"/>
  <c r="AA192" i="1"/>
  <c r="I180" i="1" a="1"/>
  <c r="I180" i="1" s="1"/>
  <c r="H180" i="1" s="1"/>
  <c r="H183" i="1"/>
  <c r="Y186" i="1"/>
  <c r="H187" i="1"/>
  <c r="K193" i="1" a="1"/>
  <c r="K193" i="1" s="1"/>
  <c r="AB174" i="1"/>
  <c r="AB171" i="1" s="1"/>
  <c r="K171" i="1" s="1" a="1"/>
  <c r="K171" i="1" s="1"/>
  <c r="H181" i="1"/>
  <c r="Y188" i="1"/>
  <c r="I188" i="1" a="1"/>
  <c r="I188" i="1" s="1"/>
  <c r="H188" i="1" s="1"/>
  <c r="L193" i="1" a="1"/>
  <c r="L193" i="1" s="1"/>
  <c r="AJ218" i="1"/>
  <c r="S193" i="1" a="1"/>
  <c r="S193" i="1" s="1"/>
  <c r="S218" i="1" s="1"/>
  <c r="M211" i="1" a="1"/>
  <c r="M211" i="1" s="1"/>
  <c r="Y211" i="1"/>
  <c r="I179" i="1" a="1"/>
  <c r="I179" i="1" s="1"/>
  <c r="H179" i="1" s="1"/>
  <c r="AJ197" i="1"/>
  <c r="S197" i="1" s="1" a="1"/>
  <c r="S197" i="1" s="1"/>
  <c r="AJ196" i="1"/>
  <c r="AJ198" i="1" s="1"/>
  <c r="H208" i="1"/>
  <c r="J219" i="1" a="1"/>
  <c r="J219" i="1" s="1"/>
  <c r="Q219" i="1" a="1"/>
  <c r="Q219" i="1" s="1"/>
  <c r="AD225" i="1"/>
  <c r="AD226" i="1"/>
  <c r="AD223" i="1"/>
  <c r="M223" i="1" s="1" a="1"/>
  <c r="M223" i="1" s="1"/>
  <c r="AD222" i="1"/>
  <c r="AD224" i="1" s="1"/>
  <c r="M220" i="1" a="1"/>
  <c r="M220" i="1" s="1"/>
  <c r="J239" i="1" a="1"/>
  <c r="J239" i="1" s="1"/>
  <c r="Y239" i="1"/>
  <c r="Y265" i="1"/>
  <c r="J265" i="1" a="1"/>
  <c r="J265" i="1" s="1"/>
  <c r="H265" i="1" s="1"/>
  <c r="J193" i="1" a="1"/>
  <c r="J193" i="1" s="1"/>
  <c r="J194" i="1" a="1"/>
  <c r="J194" i="1" s="1"/>
  <c r="AE196" i="1"/>
  <c r="AE198" i="1" s="1"/>
  <c r="AE199" i="1"/>
  <c r="AE197" i="1" s="1"/>
  <c r="N197" i="1" s="1" a="1"/>
  <c r="N197" i="1" s="1"/>
  <c r="AK197" i="1"/>
  <c r="T197" i="1" s="1" a="1"/>
  <c r="T197" i="1" s="1"/>
  <c r="AK196" i="1"/>
  <c r="AK198" i="1" s="1"/>
  <c r="T194" i="1" a="1"/>
  <c r="T194" i="1" s="1"/>
  <c r="Y201" i="1"/>
  <c r="I201" i="1" a="1"/>
  <c r="I201" i="1" s="1"/>
  <c r="H201" i="1" s="1"/>
  <c r="K204" i="1" a="1"/>
  <c r="K204" i="1" s="1"/>
  <c r="H204" i="1" s="1"/>
  <c r="Y204" i="1"/>
  <c r="K209" i="1" a="1"/>
  <c r="K209" i="1" s="1"/>
  <c r="Y209" i="1"/>
  <c r="H211" i="1"/>
  <c r="I215" i="1" a="1"/>
  <c r="I215" i="1" s="1"/>
  <c r="H215" i="1" s="1"/>
  <c r="Y215" i="1"/>
  <c r="K219" i="1" a="1"/>
  <c r="K219" i="1" s="1"/>
  <c r="Y240" i="1"/>
  <c r="AF199" i="1"/>
  <c r="AF197" i="1" s="1"/>
  <c r="AF200" i="1"/>
  <c r="AB200" i="1"/>
  <c r="AB197" i="1" s="1"/>
  <c r="K197" i="1" s="1" a="1"/>
  <c r="K197" i="1" s="1"/>
  <c r="H205" i="1"/>
  <c r="J212" i="1" a="1"/>
  <c r="J212" i="1" s="1"/>
  <c r="H212" i="1" s="1"/>
  <c r="Y212" i="1"/>
  <c r="AF223" i="1"/>
  <c r="O223" i="1" s="1" a="1"/>
  <c r="O223" i="1" s="1"/>
  <c r="W218" i="1"/>
  <c r="K194" i="1" a="1"/>
  <c r="K194" i="1" s="1"/>
  <c r="AA200" i="1"/>
  <c r="AA197" i="1"/>
  <c r="J197" i="1" s="1" a="1"/>
  <c r="J197" i="1" s="1"/>
  <c r="AA196" i="1"/>
  <c r="AA198" i="1" s="1"/>
  <c r="H207" i="1"/>
  <c r="T219" i="1" a="1"/>
  <c r="T219" i="1" s="1"/>
  <c r="AG226" i="1"/>
  <c r="AG225" i="1"/>
  <c r="P220" i="1" a="1"/>
  <c r="P220" i="1" s="1"/>
  <c r="AG223" i="1"/>
  <c r="P223" i="1" s="1" a="1"/>
  <c r="P223" i="1" s="1"/>
  <c r="AG222" i="1"/>
  <c r="AG224" i="1" s="1"/>
  <c r="Y191" i="1"/>
  <c r="X218" i="1"/>
  <c r="AI218" i="1"/>
  <c r="AB196" i="1"/>
  <c r="AB198" i="1" s="1"/>
  <c r="Y195" i="1"/>
  <c r="I195" i="1" a="1"/>
  <c r="I195" i="1" s="1"/>
  <c r="H195" i="1" s="1"/>
  <c r="K213" i="1" a="1"/>
  <c r="K213" i="1" s="1"/>
  <c r="H213" i="1" s="1"/>
  <c r="Y213" i="1"/>
  <c r="K214" i="1" a="1"/>
  <c r="K214" i="1" s="1"/>
  <c r="H214" i="1" s="1"/>
  <c r="Y214" i="1"/>
  <c r="K217" i="1" a="1"/>
  <c r="K217" i="1" s="1"/>
  <c r="Y217" i="1"/>
  <c r="K226" i="1"/>
  <c r="K222" i="1"/>
  <c r="K224" i="1" s="1"/>
  <c r="K225" i="1"/>
  <c r="Z225" i="1"/>
  <c r="I220" i="1" a="1"/>
  <c r="I220" i="1" s="1"/>
  <c r="Z223" i="1"/>
  <c r="Y220" i="1"/>
  <c r="Z226" i="1"/>
  <c r="AH226" i="1"/>
  <c r="AH225" i="1"/>
  <c r="AH223" i="1" s="1"/>
  <c r="Q223" i="1" s="1" a="1"/>
  <c r="Q223" i="1" s="1"/>
  <c r="Q220" i="1" a="1"/>
  <c r="Q220" i="1" s="1"/>
  <c r="AH222" i="1"/>
  <c r="AH224" i="1" s="1"/>
  <c r="I255" i="1" a="1"/>
  <c r="I255" i="1" s="1"/>
  <c r="H255" i="1" s="1"/>
  <c r="Y255" i="1"/>
  <c r="I191" i="1" a="1"/>
  <c r="I191" i="1" s="1"/>
  <c r="H191" i="1" s="1"/>
  <c r="N196" i="1"/>
  <c r="N198" i="1" s="1"/>
  <c r="N199" i="1"/>
  <c r="Y202" i="1"/>
  <c r="H206" i="1"/>
  <c r="J220" i="1" a="1"/>
  <c r="J220" i="1" s="1"/>
  <c r="AA222" i="1"/>
  <c r="AA224" i="1" s="1"/>
  <c r="AA225" i="1"/>
  <c r="AA226" i="1"/>
  <c r="AA223" i="1"/>
  <c r="J223" i="1" s="1" a="1"/>
  <c r="J223" i="1" s="1"/>
  <c r="Y233" i="1"/>
  <c r="I233" i="1" a="1"/>
  <c r="I233" i="1" s="1"/>
  <c r="H233" i="1" s="1"/>
  <c r="O248" i="1"/>
  <c r="O250" i="1" s="1"/>
  <c r="O251" i="1"/>
  <c r="O252" i="1"/>
  <c r="T271" i="1" a="1"/>
  <c r="T271" i="1" s="1"/>
  <c r="L219" i="1" a="1"/>
  <c r="L219" i="1" s="1"/>
  <c r="AB222" i="1"/>
  <c r="AB224" i="1" s="1"/>
  <c r="AB226" i="1"/>
  <c r="H227" i="1"/>
  <c r="I228" i="1" a="1"/>
  <c r="I228" i="1" s="1"/>
  <c r="H228" i="1" s="1"/>
  <c r="Y228" i="1"/>
  <c r="H240" i="1"/>
  <c r="K258" i="1" a="1"/>
  <c r="K258" i="1" s="1"/>
  <c r="Y258" i="1"/>
  <c r="T325" i="1" a="1"/>
  <c r="T325" i="1" s="1"/>
  <c r="H210" i="1"/>
  <c r="S219" i="1" a="1"/>
  <c r="S219" i="1" s="1"/>
  <c r="S244" i="1" s="1"/>
  <c r="AC226" i="1"/>
  <c r="L220" i="1" a="1"/>
  <c r="L220" i="1" s="1"/>
  <c r="AC225" i="1"/>
  <c r="AC223" i="1" s="1"/>
  <c r="AI226" i="1"/>
  <c r="AI225" i="1"/>
  <c r="R220" i="1" a="1"/>
  <c r="R220" i="1" s="1"/>
  <c r="AI222" i="1"/>
  <c r="AI224" i="1" s="1"/>
  <c r="H230" i="1"/>
  <c r="Y231" i="1"/>
  <c r="I235" i="1" a="1"/>
  <c r="I235" i="1" s="1"/>
  <c r="H235" i="1" s="1"/>
  <c r="Y235" i="1"/>
  <c r="Y243" i="1"/>
  <c r="J243" i="1" a="1"/>
  <c r="J243" i="1" s="1"/>
  <c r="AK270" i="1"/>
  <c r="T245" i="1" a="1"/>
  <c r="T245" i="1" s="1"/>
  <c r="T270" i="1" s="1"/>
  <c r="Y264" i="1"/>
  <c r="I264" i="1" a="1"/>
  <c r="I264" i="1" s="1"/>
  <c r="H264" i="1" s="1"/>
  <c r="Y269" i="1"/>
  <c r="K269" i="1" a="1"/>
  <c r="K269" i="1" s="1"/>
  <c r="Y205" i="1"/>
  <c r="Y207" i="1"/>
  <c r="AD244" i="1"/>
  <c r="M219" i="1" a="1"/>
  <c r="M219" i="1" s="1"/>
  <c r="O220" i="1" a="1"/>
  <c r="O220" i="1" s="1"/>
  <c r="AJ225" i="1"/>
  <c r="AJ223" i="1"/>
  <c r="S223" i="1" s="1" a="1"/>
  <c r="S223" i="1" s="1"/>
  <c r="AJ222" i="1"/>
  <c r="AJ224" i="1" s="1"/>
  <c r="H229" i="1"/>
  <c r="P245" i="1" a="1"/>
  <c r="P245" i="1" s="1"/>
  <c r="AG270" i="1"/>
  <c r="H253" i="1"/>
  <c r="H217" i="1"/>
  <c r="T220" i="1" a="1"/>
  <c r="T220" i="1" s="1"/>
  <c r="AI223" i="1"/>
  <c r="R223" i="1" s="1" a="1"/>
  <c r="R223" i="1" s="1"/>
  <c r="H234" i="1"/>
  <c r="H238" i="1"/>
  <c r="Y241" i="1"/>
  <c r="I241" i="1" a="1"/>
  <c r="I241" i="1" s="1"/>
  <c r="H241" i="1" s="1"/>
  <c r="W270" i="1"/>
  <c r="L252" i="1"/>
  <c r="L248" i="1"/>
  <c r="L250" i="1" s="1"/>
  <c r="AI249" i="1"/>
  <c r="R249" i="1" s="1" a="1"/>
  <c r="R249" i="1" s="1"/>
  <c r="Y252" i="1"/>
  <c r="S278" i="1"/>
  <c r="S274" i="1"/>
  <c r="S276" i="1" s="1"/>
  <c r="Y210" i="1"/>
  <c r="Y216" i="1"/>
  <c r="I216" i="1" a="1"/>
  <c r="I216" i="1" s="1"/>
  <c r="H216" i="1" s="1"/>
  <c r="AF244" i="1"/>
  <c r="O219" i="1" a="1"/>
  <c r="O219" i="1" s="1"/>
  <c r="N220" i="1" a="1"/>
  <c r="N220" i="1" s="1"/>
  <c r="AE222" i="1"/>
  <c r="AE224" i="1" s="1"/>
  <c r="AE225" i="1"/>
  <c r="AE223" i="1" s="1"/>
  <c r="N223" i="1" s="1" a="1"/>
  <c r="N223" i="1" s="1"/>
  <c r="AK226" i="1"/>
  <c r="AK223" i="1" s="1"/>
  <c r="Y230" i="1"/>
  <c r="I236" i="1" a="1"/>
  <c r="I236" i="1" s="1"/>
  <c r="H236" i="1" s="1"/>
  <c r="Y236" i="1"/>
  <c r="I219" i="1" a="1"/>
  <c r="I219" i="1" s="1"/>
  <c r="AF226" i="1"/>
  <c r="AF222" i="1"/>
  <c r="AF224" i="1" s="1"/>
  <c r="Y221" i="1"/>
  <c r="I221" i="1" a="1"/>
  <c r="I221" i="1" s="1"/>
  <c r="H221" i="1" s="1"/>
  <c r="AB225" i="1"/>
  <c r="AB223" i="1" s="1"/>
  <c r="I232" i="1" a="1"/>
  <c r="I232" i="1" s="1"/>
  <c r="H232" i="1" s="1"/>
  <c r="Y232" i="1"/>
  <c r="Y234" i="1"/>
  <c r="Y237" i="1"/>
  <c r="I237" i="1" a="1"/>
  <c r="I237" i="1" s="1"/>
  <c r="H237" i="1" s="1"/>
  <c r="H242" i="1"/>
  <c r="Y242" i="1"/>
  <c r="M245" i="1" a="1"/>
  <c r="M245" i="1" s="1"/>
  <c r="AE251" i="1"/>
  <c r="AE249" i="1" s="1"/>
  <c r="N249" i="1" s="1" a="1"/>
  <c r="N249" i="1" s="1"/>
  <c r="AE252" i="1"/>
  <c r="N246" i="1" a="1"/>
  <c r="N246" i="1" s="1"/>
  <c r="AE248" i="1"/>
  <c r="AE250" i="1" s="1"/>
  <c r="H231" i="1"/>
  <c r="H239" i="1"/>
  <c r="X270" i="1"/>
  <c r="L245" i="1" a="1"/>
  <c r="L245" i="1" s="1"/>
  <c r="Q245" i="1" a="1"/>
  <c r="Q245" i="1" s="1"/>
  <c r="Y261" i="1"/>
  <c r="I261" i="1" a="1"/>
  <c r="I261" i="1" s="1"/>
  <c r="H261" i="1" s="1"/>
  <c r="Y263" i="1"/>
  <c r="L282" i="1" a="1"/>
  <c r="L282" i="1" s="1"/>
  <c r="Y282" i="1"/>
  <c r="Y287" i="1"/>
  <c r="I287" i="1" a="1"/>
  <c r="I287" i="1" s="1"/>
  <c r="H287" i="1" s="1"/>
  <c r="H317" i="1"/>
  <c r="Y247" i="1"/>
  <c r="J247" i="1" a="1"/>
  <c r="J247" i="1" s="1"/>
  <c r="H247" i="1" s="1"/>
  <c r="J280" i="1" a="1"/>
  <c r="J280" i="1" s="1"/>
  <c r="H280" i="1" s="1"/>
  <c r="Y280" i="1"/>
  <c r="L312" i="1" a="1"/>
  <c r="L312" i="1" s="1"/>
  <c r="H312" i="1" s="1"/>
  <c r="Y312" i="1"/>
  <c r="L324" i="1" a="1"/>
  <c r="L324" i="1" s="1"/>
  <c r="AC329" i="1"/>
  <c r="AC330" i="1"/>
  <c r="AC327" i="1" s="1"/>
  <c r="L327" i="1" s="1" a="1"/>
  <c r="L327" i="1" s="1"/>
  <c r="AC326" i="1"/>
  <c r="AC328" i="1" s="1"/>
  <c r="Y238" i="1"/>
  <c r="AH251" i="1"/>
  <c r="AH249" i="1" s="1"/>
  <c r="Q249" i="1" s="1" a="1"/>
  <c r="Q249" i="1" s="1"/>
  <c r="AH248" i="1"/>
  <c r="AH250" i="1" s="1"/>
  <c r="Q246" i="1" a="1"/>
  <c r="Q246" i="1" s="1"/>
  <c r="AG249" i="1"/>
  <c r="P249" i="1" s="1" a="1"/>
  <c r="P249" i="1" s="1"/>
  <c r="Y254" i="1"/>
  <c r="I259" i="1" a="1"/>
  <c r="I259" i="1" s="1"/>
  <c r="H259" i="1" s="1"/>
  <c r="Y259" i="1"/>
  <c r="K263" i="1" a="1"/>
  <c r="K263" i="1" s="1"/>
  <c r="H263" i="1" s="1"/>
  <c r="K266" i="1" a="1"/>
  <c r="K266" i="1" s="1"/>
  <c r="H266" i="1" s="1"/>
  <c r="Y266" i="1"/>
  <c r="Y271" i="1"/>
  <c r="J271" i="1" a="1"/>
  <c r="J271" i="1" s="1"/>
  <c r="O271" i="1" a="1"/>
  <c r="O271" i="1" s="1"/>
  <c r="I277" i="1"/>
  <c r="H272" i="1"/>
  <c r="I278" i="1"/>
  <c r="I274" i="1"/>
  <c r="H293" i="1"/>
  <c r="W244" i="1"/>
  <c r="Y229" i="1"/>
  <c r="P248" i="1"/>
  <c r="P250" i="1" s="1"/>
  <c r="P251" i="1"/>
  <c r="AD249" i="1"/>
  <c r="M249" i="1" s="1" a="1"/>
  <c r="M249" i="1" s="1"/>
  <c r="AD251" i="1"/>
  <c r="AD252" i="1"/>
  <c r="AD248" i="1"/>
  <c r="AD250" i="1" s="1"/>
  <c r="M246" i="1" a="1"/>
  <c r="M246" i="1" s="1"/>
  <c r="AI251" i="1"/>
  <c r="R246" i="1" a="1"/>
  <c r="R246" i="1" s="1"/>
  <c r="AJ249" i="1"/>
  <c r="S249" i="1" s="1" a="1"/>
  <c r="S249" i="1" s="1"/>
  <c r="H254" i="1"/>
  <c r="P271" i="1" a="1"/>
  <c r="P271" i="1" s="1"/>
  <c r="Z277" i="1"/>
  <c r="Z275" i="1" s="1"/>
  <c r="Z278" i="1"/>
  <c r="Y272" i="1"/>
  <c r="Z274" i="1"/>
  <c r="AF274" i="1"/>
  <c r="AF276" i="1" s="1"/>
  <c r="AF277" i="1"/>
  <c r="AF278" i="1"/>
  <c r="AF275" i="1"/>
  <c r="O275" i="1" s="1" a="1"/>
  <c r="O275" i="1" s="1"/>
  <c r="O272" i="1" a="1"/>
  <c r="O272" i="1" s="1"/>
  <c r="H243" i="1"/>
  <c r="Z251" i="1"/>
  <c r="Z248" i="1"/>
  <c r="Y246" i="1"/>
  <c r="I246" i="1" a="1"/>
  <c r="I246" i="1" s="1"/>
  <c r="Y260" i="1"/>
  <c r="I260" i="1" a="1"/>
  <c r="I260" i="1" s="1"/>
  <c r="H260" i="1" s="1"/>
  <c r="L284" i="1" a="1"/>
  <c r="L284" i="1" s="1"/>
  <c r="Y284" i="1"/>
  <c r="AI270" i="1"/>
  <c r="AB249" i="1"/>
  <c r="K249" i="1" s="1" a="1"/>
  <c r="K249" i="1" s="1"/>
  <c r="AK249" i="1"/>
  <c r="T249" i="1" s="1" a="1"/>
  <c r="T249" i="1" s="1"/>
  <c r="Y257" i="1"/>
  <c r="Y262" i="1"/>
  <c r="K271" i="1" a="1"/>
  <c r="K271" i="1" s="1"/>
  <c r="M278" i="1"/>
  <c r="M277" i="1"/>
  <c r="M274" i="1"/>
  <c r="M276" i="1" s="1"/>
  <c r="L298" i="1" a="1"/>
  <c r="L298" i="1" s="1"/>
  <c r="AC303" i="1"/>
  <c r="AC301" i="1" s="1"/>
  <c r="AC304" i="1"/>
  <c r="AC300" i="1"/>
  <c r="AC302" i="1" s="1"/>
  <c r="J345" i="1" a="1"/>
  <c r="J345" i="1" s="1"/>
  <c r="Y345" i="1"/>
  <c r="AC249" i="1"/>
  <c r="L249" i="1" s="1" a="1"/>
  <c r="L249" i="1" s="1"/>
  <c r="AB251" i="1"/>
  <c r="W296" i="1"/>
  <c r="Y286" i="1"/>
  <c r="I286" i="1" a="1"/>
  <c r="I286" i="1" s="1"/>
  <c r="H286" i="1" s="1"/>
  <c r="W322" i="1"/>
  <c r="Y306" i="1"/>
  <c r="J306" i="1" a="1"/>
  <c r="J306" i="1" s="1"/>
  <c r="Y321" i="1"/>
  <c r="I321" i="1" a="1"/>
  <c r="I321" i="1" s="1"/>
  <c r="H321" i="1" s="1"/>
  <c r="AJ270" i="1"/>
  <c r="AF248" i="1"/>
  <c r="AF250" i="1" s="1"/>
  <c r="AC251" i="1"/>
  <c r="Y256" i="1"/>
  <c r="I256" i="1" a="1"/>
  <c r="I256" i="1" s="1"/>
  <c r="H256" i="1" s="1"/>
  <c r="H258" i="1"/>
  <c r="N272" i="1" a="1"/>
  <c r="N272" i="1" s="1"/>
  <c r="AE274" i="1"/>
  <c r="AE276" i="1" s="1"/>
  <c r="AE275" i="1"/>
  <c r="N275" i="1" s="1" a="1"/>
  <c r="N275" i="1" s="1"/>
  <c r="Y281" i="1"/>
  <c r="Y283" i="1"/>
  <c r="I283" i="1" a="1"/>
  <c r="I283" i="1" s="1"/>
  <c r="H283" i="1" s="1"/>
  <c r="K304" i="1"/>
  <c r="K303" i="1"/>
  <c r="K300" i="1"/>
  <c r="K302" i="1" s="1"/>
  <c r="H307" i="1"/>
  <c r="L307" i="1" a="1"/>
  <c r="L307" i="1" s="1"/>
  <c r="Y307" i="1"/>
  <c r="AG248" i="1"/>
  <c r="AG250" i="1" s="1"/>
  <c r="AF249" i="1"/>
  <c r="O249" i="1" s="1" a="1"/>
  <c r="O249" i="1" s="1"/>
  <c r="O270" i="1" s="1"/>
  <c r="AF252" i="1"/>
  <c r="J268" i="1" a="1"/>
  <c r="J268" i="1" s="1"/>
  <c r="H268" i="1" s="1"/>
  <c r="Y268" i="1"/>
  <c r="AK275" i="1"/>
  <c r="T275" i="1" s="1" a="1"/>
  <c r="T275" i="1" s="1"/>
  <c r="T272" i="1" a="1"/>
  <c r="T272" i="1" s="1"/>
  <c r="AK277" i="1"/>
  <c r="AK278" i="1"/>
  <c r="H281" i="1"/>
  <c r="H284" i="1"/>
  <c r="Y289" i="1"/>
  <c r="I289" i="1" a="1"/>
  <c r="I289" i="1" s="1"/>
  <c r="H289" i="1" s="1"/>
  <c r="M303" i="1"/>
  <c r="M300" i="1"/>
  <c r="M302" i="1" s="1"/>
  <c r="M304" i="1"/>
  <c r="J245" i="1" a="1"/>
  <c r="J245" i="1" s="1"/>
  <c r="R245" i="1" a="1"/>
  <c r="R245" i="1" s="1"/>
  <c r="K246" i="1" a="1"/>
  <c r="K246" i="1" s="1"/>
  <c r="S246" i="1" a="1"/>
  <c r="S246" i="1" s="1"/>
  <c r="P247" i="1" a="1"/>
  <c r="P247" i="1" s="1"/>
  <c r="J262" i="1" a="1"/>
  <c r="J262" i="1" s="1"/>
  <c r="H262" i="1" s="1"/>
  <c r="J272" i="1" a="1"/>
  <c r="J272" i="1" s="1"/>
  <c r="AA278" i="1"/>
  <c r="AA275" i="1" s="1"/>
  <c r="J275" i="1" s="1" a="1"/>
  <c r="J275" i="1" s="1"/>
  <c r="AA277" i="1"/>
  <c r="AA274" i="1"/>
  <c r="AA276" i="1" s="1"/>
  <c r="AK274" i="1"/>
  <c r="AK276" i="1" s="1"/>
  <c r="K285" i="1" a="1"/>
  <c r="K285" i="1" s="1"/>
  <c r="H285" i="1" s="1"/>
  <c r="Y285" i="1"/>
  <c r="L297" i="1" a="1"/>
  <c r="L297" i="1" s="1"/>
  <c r="Y305" i="1"/>
  <c r="I305" i="1" a="1"/>
  <c r="I305" i="1" s="1"/>
  <c r="H305" i="1" s="1"/>
  <c r="H269" i="1"/>
  <c r="AB278" i="1"/>
  <c r="AB274" i="1"/>
  <c r="AB276" i="1" s="1"/>
  <c r="AG277" i="1"/>
  <c r="AG275" i="1" s="1"/>
  <c r="P275" i="1" s="1" a="1"/>
  <c r="P275" i="1" s="1"/>
  <c r="P272" i="1" a="1"/>
  <c r="P272" i="1" s="1"/>
  <c r="I290" i="1" a="1"/>
  <c r="I290" i="1" s="1"/>
  <c r="H290" i="1" s="1"/>
  <c r="Y290" i="1"/>
  <c r="S297" i="1" a="1"/>
  <c r="S297" i="1" s="1"/>
  <c r="H306" i="1"/>
  <c r="I326" i="1"/>
  <c r="H337" i="1"/>
  <c r="H341" i="1"/>
  <c r="AH277" i="1"/>
  <c r="AH275" i="1" s="1"/>
  <c r="AH278" i="1"/>
  <c r="H282" i="1"/>
  <c r="Y293" i="1"/>
  <c r="J293" i="1" a="1"/>
  <c r="J293" i="1" s="1"/>
  <c r="N297" i="1" a="1"/>
  <c r="N297" i="1" s="1"/>
  <c r="J297" i="1" a="1"/>
  <c r="J297" i="1" s="1"/>
  <c r="O297" i="1" a="1"/>
  <c r="O297" i="1" s="1"/>
  <c r="N300" i="1"/>
  <c r="N302" i="1" s="1"/>
  <c r="N303" i="1"/>
  <c r="AE300" i="1"/>
  <c r="AE302" i="1" s="1"/>
  <c r="AE304" i="1"/>
  <c r="AE303" i="1"/>
  <c r="AJ303" i="1"/>
  <c r="AJ301" i="1" s="1"/>
  <c r="AJ304" i="1"/>
  <c r="P331" i="1" a="1"/>
  <c r="P331" i="1" s="1"/>
  <c r="Y331" i="1"/>
  <c r="L271" i="1" a="1"/>
  <c r="L271" i="1" s="1"/>
  <c r="M271" i="1" a="1"/>
  <c r="M271" i="1" s="1"/>
  <c r="K272" i="1" a="1"/>
  <c r="K272" i="1" s="1"/>
  <c r="L272" i="1" a="1"/>
  <c r="L272" i="1" s="1"/>
  <c r="Y279" i="1"/>
  <c r="I279" i="1" a="1"/>
  <c r="I279" i="1" s="1"/>
  <c r="H279" i="1" s="1"/>
  <c r="Y291" i="1"/>
  <c r="I291" i="1" a="1"/>
  <c r="I291" i="1" s="1"/>
  <c r="H291" i="1" s="1"/>
  <c r="T297" i="1" a="1"/>
  <c r="T297" i="1" s="1"/>
  <c r="R304" i="1"/>
  <c r="R300" i="1"/>
  <c r="R302" i="1" s="1"/>
  <c r="R303" i="1"/>
  <c r="AA304" i="1"/>
  <c r="AA301" i="1" s="1"/>
  <c r="AA300" i="1"/>
  <c r="AA302" i="1" s="1"/>
  <c r="AA303" i="1"/>
  <c r="J298" i="1" a="1"/>
  <c r="J298" i="1" s="1"/>
  <c r="AF303" i="1"/>
  <c r="AF304" i="1"/>
  <c r="AF300" i="1"/>
  <c r="AF302" i="1" s="1"/>
  <c r="O298" i="1" a="1"/>
  <c r="O298" i="1" s="1"/>
  <c r="W348" i="1"/>
  <c r="Q323" i="1" a="1"/>
  <c r="Q323" i="1" s="1"/>
  <c r="I330" i="1"/>
  <c r="R271" i="1" a="1"/>
  <c r="R271" i="1" s="1"/>
  <c r="S271" i="1" a="1"/>
  <c r="S271" i="1" s="1"/>
  <c r="S296" i="1" s="1"/>
  <c r="Q272" i="1" a="1"/>
  <c r="Q272" i="1" s="1"/>
  <c r="AD274" i="1"/>
  <c r="AD276" i="1" s="1"/>
  <c r="AD277" i="1"/>
  <c r="AD275" i="1" s="1"/>
  <c r="R272" i="1" a="1"/>
  <c r="R272" i="1" s="1"/>
  <c r="AI278" i="1"/>
  <c r="AI275" i="1" s="1"/>
  <c r="Y273" i="1"/>
  <c r="I273" i="1" a="1"/>
  <c r="I273" i="1" s="1"/>
  <c r="H273" i="1" s="1"/>
  <c r="AC274" i="1"/>
  <c r="AC276" i="1" s="1"/>
  <c r="Y288" i="1"/>
  <c r="I288" i="1" a="1"/>
  <c r="I288" i="1" s="1"/>
  <c r="H288" i="1" s="1"/>
  <c r="K297" i="1" a="1"/>
  <c r="K297" i="1" s="1"/>
  <c r="K322" i="1" s="1"/>
  <c r="AB301" i="1"/>
  <c r="K301" i="1" s="1" a="1"/>
  <c r="K301" i="1" s="1"/>
  <c r="AB300" i="1"/>
  <c r="AB302" i="1" s="1"/>
  <c r="AB304" i="1"/>
  <c r="AB303" i="1"/>
  <c r="Y303" i="1" s="1"/>
  <c r="T298" i="1" a="1"/>
  <c r="T298" i="1" s="1"/>
  <c r="AK300" i="1"/>
  <c r="AK302" i="1" s="1"/>
  <c r="AK303" i="1"/>
  <c r="AK301" i="1" s="1"/>
  <c r="T301" i="1" s="1" a="1"/>
  <c r="T301" i="1" s="1"/>
  <c r="N304" i="1"/>
  <c r="I308" i="1" a="1"/>
  <c r="I308" i="1" s="1"/>
  <c r="H308" i="1" s="1"/>
  <c r="Y308" i="1"/>
  <c r="I271" i="1" a="1"/>
  <c r="I271" i="1" s="1"/>
  <c r="AJ278" i="1"/>
  <c r="AJ275" i="1"/>
  <c r="S275" i="1" s="1" a="1"/>
  <c r="S275" i="1" s="1"/>
  <c r="AJ274" i="1"/>
  <c r="AJ276" i="1" s="1"/>
  <c r="AG274" i="1"/>
  <c r="AG276" i="1" s="1"/>
  <c r="AB277" i="1"/>
  <c r="AB275" i="1" s="1"/>
  <c r="K275" i="1" s="1" a="1"/>
  <c r="K275" i="1" s="1"/>
  <c r="AC278" i="1"/>
  <c r="AC275" i="1" s="1"/>
  <c r="I294" i="1" a="1"/>
  <c r="I294" i="1" s="1"/>
  <c r="H294" i="1" s="1"/>
  <c r="Y294" i="1"/>
  <c r="I303" i="1"/>
  <c r="I300" i="1"/>
  <c r="I304" i="1"/>
  <c r="S298" i="1" a="1"/>
  <c r="S298" i="1" s="1"/>
  <c r="AJ300" i="1"/>
  <c r="AJ302" i="1" s="1"/>
  <c r="L316" i="1" a="1"/>
  <c r="L316" i="1" s="1"/>
  <c r="Y316" i="1"/>
  <c r="I329" i="1"/>
  <c r="Y292" i="1"/>
  <c r="AG303" i="1"/>
  <c r="P298" i="1" a="1"/>
  <c r="P298" i="1" s="1"/>
  <c r="Z302" i="1"/>
  <c r="Y309" i="1"/>
  <c r="H313" i="1"/>
  <c r="H314" i="1"/>
  <c r="L323" i="1" a="1"/>
  <c r="L323" i="1" s="1"/>
  <c r="J326" i="1"/>
  <c r="J328" i="1" s="1"/>
  <c r="J329" i="1"/>
  <c r="X348" i="1"/>
  <c r="Y317" i="1"/>
  <c r="R323" i="1" a="1"/>
  <c r="R323" i="1" s="1"/>
  <c r="I325" i="1" a="1"/>
  <c r="I325" i="1" s="1"/>
  <c r="H325" i="1" s="1"/>
  <c r="Y325" i="1"/>
  <c r="I292" i="1" a="1"/>
  <c r="I292" i="1" s="1"/>
  <c r="H292" i="1" s="1"/>
  <c r="P297" i="1" a="1"/>
  <c r="P297" i="1" s="1"/>
  <c r="X322" i="1"/>
  <c r="AD300" i="1"/>
  <c r="AD302" i="1" s="1"/>
  <c r="AD303" i="1"/>
  <c r="AD301" i="1" s="1"/>
  <c r="Y299" i="1"/>
  <c r="I299" i="1" a="1"/>
  <c r="I299" i="1" s="1"/>
  <c r="H299" i="1" s="1"/>
  <c r="AG300" i="1"/>
  <c r="AG302" i="1" s="1"/>
  <c r="AD304" i="1"/>
  <c r="I309" i="1" a="1"/>
  <c r="I309" i="1" s="1"/>
  <c r="H309" i="1" s="1"/>
  <c r="Y313" i="1"/>
  <c r="N329" i="1"/>
  <c r="N330" i="1"/>
  <c r="J336" i="1" a="1"/>
  <c r="J336" i="1" s="1"/>
  <c r="Y336" i="1"/>
  <c r="Y297" i="1"/>
  <c r="Q298" i="1" a="1"/>
  <c r="Q298" i="1" s="1"/>
  <c r="Z304" i="1"/>
  <c r="Y298" i="1"/>
  <c r="AI304" i="1"/>
  <c r="AI301" i="1"/>
  <c r="R301" i="1" s="1" a="1"/>
  <c r="R301" i="1" s="1"/>
  <c r="R322" i="1" s="1"/>
  <c r="AI300" i="1"/>
  <c r="AI302" i="1" s="1"/>
  <c r="AH300" i="1"/>
  <c r="AH302" i="1" s="1"/>
  <c r="AH303" i="1"/>
  <c r="AH301" i="1" s="1"/>
  <c r="AG304" i="1"/>
  <c r="Y311" i="1"/>
  <c r="I311" i="1" a="1"/>
  <c r="I311" i="1" s="1"/>
  <c r="H311" i="1" s="1"/>
  <c r="H316" i="1"/>
  <c r="L320" i="1" a="1"/>
  <c r="L320" i="1" s="1"/>
  <c r="H320" i="1" s="1"/>
  <c r="Y320" i="1"/>
  <c r="Y315" i="1"/>
  <c r="Y319" i="1"/>
  <c r="Y323" i="1"/>
  <c r="I323" i="1" a="1"/>
  <c r="I323" i="1" s="1"/>
  <c r="AI326" i="1"/>
  <c r="AI328" i="1" s="1"/>
  <c r="AI329" i="1"/>
  <c r="AI327" i="1" s="1"/>
  <c r="R327" i="1" s="1" a="1"/>
  <c r="R327" i="1" s="1"/>
  <c r="R324" i="1" a="1"/>
  <c r="R324" i="1" s="1"/>
  <c r="H342" i="1"/>
  <c r="I315" i="1" a="1"/>
  <c r="I315" i="1" s="1"/>
  <c r="H315" i="1" s="1"/>
  <c r="I319" i="1" a="1"/>
  <c r="I319" i="1" s="1"/>
  <c r="H319" i="1" s="1"/>
  <c r="N323" i="1" a="1"/>
  <c r="N323" i="1" s="1"/>
  <c r="Z327" i="1"/>
  <c r="M325" i="1" a="1"/>
  <c r="M325" i="1" s="1"/>
  <c r="H333" i="1"/>
  <c r="Y338" i="1"/>
  <c r="I338" i="1" a="1"/>
  <c r="I338" i="1" s="1"/>
  <c r="H338" i="1" s="1"/>
  <c r="Y340" i="1"/>
  <c r="L343" i="1" a="1"/>
  <c r="L343" i="1" s="1"/>
  <c r="H343" i="1" s="1"/>
  <c r="Y343" i="1"/>
  <c r="Y310" i="1"/>
  <c r="Y314" i="1"/>
  <c r="Y318" i="1"/>
  <c r="I332" i="1" a="1"/>
  <c r="I332" i="1" s="1"/>
  <c r="H332" i="1" s="1"/>
  <c r="Y332" i="1"/>
  <c r="J310" i="1" a="1"/>
  <c r="J310" i="1" s="1"/>
  <c r="H310" i="1" s="1"/>
  <c r="J314" i="1" a="1"/>
  <c r="J314" i="1" s="1"/>
  <c r="J318" i="1" a="1"/>
  <c r="J318" i="1" s="1"/>
  <c r="H318" i="1" s="1"/>
  <c r="P323" i="1" a="1"/>
  <c r="P323" i="1" s="1"/>
  <c r="Q326" i="1"/>
  <c r="Q328" i="1" s="1"/>
  <c r="Q329" i="1"/>
  <c r="Q330" i="1"/>
  <c r="AB326" i="1"/>
  <c r="AB328" i="1" s="1"/>
  <c r="AB329" i="1"/>
  <c r="AB330" i="1"/>
  <c r="AB327" i="1"/>
  <c r="K327" i="1" s="1" a="1"/>
  <c r="K327" i="1" s="1"/>
  <c r="K324" i="1" a="1"/>
  <c r="K324" i="1" s="1"/>
  <c r="P324" i="1" a="1"/>
  <c r="P324" i="1" s="1"/>
  <c r="AG326" i="1"/>
  <c r="AG328" i="1" s="1"/>
  <c r="AG330" i="1"/>
  <c r="AG329" i="1"/>
  <c r="AG327" i="1" s="1"/>
  <c r="Y334" i="1"/>
  <c r="I334" i="1" a="1"/>
  <c r="I334" i="1" s="1"/>
  <c r="H334" i="1" s="1"/>
  <c r="J347" i="1" a="1"/>
  <c r="J347" i="1" s="1"/>
  <c r="H347" i="1" s="1"/>
  <c r="Y347" i="1"/>
  <c r="H331" i="1"/>
  <c r="S323" i="1" a="1"/>
  <c r="S323" i="1" s="1"/>
  <c r="AE330" i="1"/>
  <c r="AE327" i="1"/>
  <c r="N327" i="1" s="1" a="1"/>
  <c r="N327" i="1" s="1"/>
  <c r="AJ326" i="1"/>
  <c r="AJ328" i="1" s="1"/>
  <c r="AJ329" i="1"/>
  <c r="AJ327" i="1" s="1"/>
  <c r="S327" i="1" s="1" a="1"/>
  <c r="S327" i="1" s="1"/>
  <c r="AE329" i="1"/>
  <c r="I335" i="1" a="1"/>
  <c r="I335" i="1" s="1"/>
  <c r="H335" i="1" s="1"/>
  <c r="Y335" i="1"/>
  <c r="Y337" i="1"/>
  <c r="E18" i="2"/>
  <c r="E30" i="2" s="1"/>
  <c r="E32" i="2" s="1"/>
  <c r="E36" i="2" s="1"/>
  <c r="O323" i="1" a="1"/>
  <c r="O323" i="1" s="1"/>
  <c r="M329" i="1"/>
  <c r="M330" i="1"/>
  <c r="AA326" i="1"/>
  <c r="AA328" i="1" s="1"/>
  <c r="AA329" i="1"/>
  <c r="AA327" i="1" s="1"/>
  <c r="J327" i="1" s="1" a="1"/>
  <c r="J327" i="1" s="1"/>
  <c r="AF330" i="1"/>
  <c r="AF329" i="1"/>
  <c r="Y329" i="1" s="1"/>
  <c r="H336" i="1"/>
  <c r="J339" i="1" a="1"/>
  <c r="J339" i="1" s="1"/>
  <c r="Y339" i="1"/>
  <c r="AB348" i="1"/>
  <c r="K323" i="1" a="1"/>
  <c r="K323" i="1" s="1"/>
  <c r="S324" i="1" a="1"/>
  <c r="S324" i="1" s="1"/>
  <c r="T324" i="1" a="1"/>
  <c r="T324" i="1" s="1"/>
  <c r="AK329" i="1"/>
  <c r="AK327" i="1" s="1"/>
  <c r="AK330" i="1"/>
  <c r="M326" i="1"/>
  <c r="M328" i="1" s="1"/>
  <c r="K344" i="1" a="1"/>
  <c r="K344" i="1" s="1"/>
  <c r="H344" i="1" s="1"/>
  <c r="Y324" i="1"/>
  <c r="Z326" i="1"/>
  <c r="AH326" i="1"/>
  <c r="AH328" i="1" s="1"/>
  <c r="AD330" i="1"/>
  <c r="Y330" i="1" s="1"/>
  <c r="H339" i="1"/>
  <c r="H340" i="1"/>
  <c r="Y341" i="1"/>
  <c r="H345" i="1"/>
  <c r="H346" i="1"/>
  <c r="D37" i="3"/>
  <c r="Y342" i="1"/>
  <c r="Y346" i="1"/>
  <c r="D14" i="3"/>
  <c r="O197" i="1" l="1" a="1"/>
  <c r="O197" i="1" s="1"/>
  <c r="AF218" i="1"/>
  <c r="K223" i="1" a="1"/>
  <c r="K223" i="1" s="1"/>
  <c r="AB244" i="1"/>
  <c r="Q275" i="1" a="1"/>
  <c r="Q275" i="1" s="1"/>
  <c r="AH296" i="1"/>
  <c r="Q145" i="1" a="1"/>
  <c r="Q145" i="1" s="1"/>
  <c r="AH166" i="1"/>
  <c r="K15" i="1" a="1"/>
  <c r="K15" i="1" s="1"/>
  <c r="AB36" i="1"/>
  <c r="I275" i="1" a="1"/>
  <c r="I275" i="1" s="1"/>
  <c r="Y275" i="1"/>
  <c r="S145" i="1" a="1"/>
  <c r="S145" i="1" s="1"/>
  <c r="AJ166" i="1"/>
  <c r="Q93" i="1" a="1"/>
  <c r="Q93" i="1" s="1"/>
  <c r="AH114" i="1"/>
  <c r="Q119" i="1" a="1"/>
  <c r="Q119" i="1" s="1"/>
  <c r="AH140" i="1"/>
  <c r="Q197" i="1" a="1"/>
  <c r="Q197" i="1" s="1"/>
  <c r="AH218" i="1"/>
  <c r="I93" i="1" a="1"/>
  <c r="I93" i="1" s="1"/>
  <c r="T327" i="1" a="1"/>
  <c r="T327" i="1" s="1"/>
  <c r="AK348" i="1"/>
  <c r="J119" i="1" a="1"/>
  <c r="J119" i="1" s="1"/>
  <c r="AA140" i="1"/>
  <c r="S119" i="1" a="1"/>
  <c r="S119" i="1" s="1"/>
  <c r="AJ140" i="1"/>
  <c r="Q301" i="1" a="1"/>
  <c r="Q301" i="1" s="1"/>
  <c r="AH322" i="1"/>
  <c r="R275" i="1" a="1"/>
  <c r="R275" i="1" s="1"/>
  <c r="AI296" i="1"/>
  <c r="L223" i="1" a="1"/>
  <c r="L223" i="1" s="1"/>
  <c r="AC244" i="1"/>
  <c r="P171" i="1" a="1"/>
  <c r="P171" i="1" s="1"/>
  <c r="AG192" i="1"/>
  <c r="J41" i="1" a="1"/>
  <c r="J41" i="1" s="1"/>
  <c r="AA62" i="1"/>
  <c r="K62" i="1"/>
  <c r="M301" i="1" a="1"/>
  <c r="M301" i="1" s="1"/>
  <c r="AD322" i="1"/>
  <c r="L275" i="1" a="1"/>
  <c r="L275" i="1" s="1"/>
  <c r="AC296" i="1"/>
  <c r="S301" i="1" a="1"/>
  <c r="S301" i="1" s="1"/>
  <c r="AJ322" i="1"/>
  <c r="I171" i="1" a="1"/>
  <c r="I171" i="1" s="1"/>
  <c r="H171" i="1" s="1"/>
  <c r="Y171" i="1"/>
  <c r="J301" i="1" a="1"/>
  <c r="J301" i="1" s="1"/>
  <c r="AA322" i="1"/>
  <c r="P327" i="1" a="1"/>
  <c r="P327" i="1" s="1"/>
  <c r="AG348" i="1"/>
  <c r="M275" i="1" a="1"/>
  <c r="M275" i="1" s="1"/>
  <c r="AD296" i="1"/>
  <c r="M218" i="1"/>
  <c r="K145" i="1" a="1"/>
  <c r="K145" i="1" s="1"/>
  <c r="AB166" i="1"/>
  <c r="R15" i="1" a="1"/>
  <c r="R15" i="1" s="1"/>
  <c r="AI36" i="1"/>
  <c r="M41" i="1" a="1"/>
  <c r="M41" i="1" s="1"/>
  <c r="AD62" i="1"/>
  <c r="R41" i="1" a="1"/>
  <c r="R41" i="1" s="1"/>
  <c r="AI62" i="1"/>
  <c r="L301" i="1" a="1"/>
  <c r="L301" i="1" s="1"/>
  <c r="AC322" i="1"/>
  <c r="I197" i="1" a="1"/>
  <c r="I197" i="1" s="1"/>
  <c r="H197" i="1" s="1"/>
  <c r="Y197" i="1"/>
  <c r="M145" i="1" a="1"/>
  <c r="M145" i="1" s="1"/>
  <c r="AD166" i="1"/>
  <c r="R93" i="1" a="1"/>
  <c r="R93" i="1" s="1"/>
  <c r="AI114" i="1"/>
  <c r="L93" i="1" a="1"/>
  <c r="L93" i="1" s="1"/>
  <c r="AC114" i="1"/>
  <c r="N67" i="1" a="1"/>
  <c r="N67" i="1" s="1"/>
  <c r="AE88" i="1"/>
  <c r="T15" i="1" a="1"/>
  <c r="T15" i="1" s="1"/>
  <c r="T36" i="1" s="1"/>
  <c r="AK36" i="1"/>
  <c r="T223" i="1" a="1"/>
  <c r="T223" i="1" s="1"/>
  <c r="AK244" i="1"/>
  <c r="J249" i="1" a="1"/>
  <c r="J249" i="1" s="1"/>
  <c r="AA270" i="1"/>
  <c r="M119" i="1" a="1"/>
  <c r="M119" i="1" s="1"/>
  <c r="AD140" i="1"/>
  <c r="O41" i="1" a="1"/>
  <c r="O41" i="1" s="1"/>
  <c r="AF62" i="1"/>
  <c r="T326" i="1"/>
  <c r="T328" i="1" s="1"/>
  <c r="T329" i="1"/>
  <c r="T330" i="1"/>
  <c r="S118" i="1"/>
  <c r="S120" i="1" s="1"/>
  <c r="S121" i="1"/>
  <c r="S122" i="1"/>
  <c r="S140" i="1" s="1"/>
  <c r="W349" i="1"/>
  <c r="X349" i="1"/>
  <c r="AJ296" i="1"/>
  <c r="N274" i="1"/>
  <c r="N276" i="1" s="1"/>
  <c r="N277" i="1"/>
  <c r="N278" i="1"/>
  <c r="Y251" i="1"/>
  <c r="Z249" i="1"/>
  <c r="R251" i="1"/>
  <c r="R248" i="1"/>
  <c r="R250" i="1" s="1"/>
  <c r="R252" i="1"/>
  <c r="L270" i="1"/>
  <c r="N248" i="1"/>
  <c r="N252" i="1"/>
  <c r="N251" i="1"/>
  <c r="T222" i="1"/>
  <c r="T224" i="1" s="1"/>
  <c r="T226" i="1"/>
  <c r="T225" i="1"/>
  <c r="R225" i="1"/>
  <c r="R226" i="1"/>
  <c r="R222" i="1"/>
  <c r="AJ244" i="1"/>
  <c r="AD218" i="1"/>
  <c r="P226" i="1"/>
  <c r="P222" i="1"/>
  <c r="P224" i="1" s="1"/>
  <c r="P225" i="1"/>
  <c r="K244" i="1"/>
  <c r="J200" i="1"/>
  <c r="J196" i="1"/>
  <c r="J198" i="1" s="1"/>
  <c r="J199" i="1"/>
  <c r="AC218" i="1"/>
  <c r="L118" i="1"/>
  <c r="L120" i="1" s="1"/>
  <c r="L121" i="1"/>
  <c r="L122" i="1"/>
  <c r="P148" i="1"/>
  <c r="P144" i="1"/>
  <c r="P146" i="1" s="1"/>
  <c r="P147" i="1"/>
  <c r="R140" i="1"/>
  <c r="Y121" i="1"/>
  <c r="Y70" i="1"/>
  <c r="H63" i="1"/>
  <c r="AC62" i="1"/>
  <c r="AK62" i="1"/>
  <c r="H37" i="1"/>
  <c r="AF88" i="1"/>
  <c r="P88" i="1"/>
  <c r="N70" i="1"/>
  <c r="N66" i="1"/>
  <c r="N68" i="1" s="1"/>
  <c r="N69" i="1"/>
  <c r="AF36" i="1"/>
  <c r="AJ36" i="1"/>
  <c r="H12" i="1"/>
  <c r="I14" i="1"/>
  <c r="I17" i="1"/>
  <c r="I18" i="1"/>
  <c r="P270" i="1"/>
  <c r="L170" i="1"/>
  <c r="L172" i="1" s="1"/>
  <c r="L174" i="1"/>
  <c r="L173" i="1"/>
  <c r="P121" i="1"/>
  <c r="P140" i="1" s="1"/>
  <c r="P122" i="1"/>
  <c r="P118" i="1"/>
  <c r="P120" i="1" s="1"/>
  <c r="S14" i="1"/>
  <c r="S16" i="1" s="1"/>
  <c r="S17" i="1"/>
  <c r="S18" i="1"/>
  <c r="AF327" i="1"/>
  <c r="AB322" i="1"/>
  <c r="AF270" i="1"/>
  <c r="D56" i="3"/>
  <c r="D58" i="3" s="1"/>
  <c r="D62" i="3" s="1"/>
  <c r="Z328" i="1"/>
  <c r="Y326" i="1"/>
  <c r="S348" i="1"/>
  <c r="T348" i="1"/>
  <c r="T303" i="1"/>
  <c r="T304" i="1"/>
  <c r="T300" i="1"/>
  <c r="T302" i="1" s="1"/>
  <c r="S251" i="1"/>
  <c r="S252" i="1"/>
  <c r="S248" i="1"/>
  <c r="AB270" i="1"/>
  <c r="AF296" i="1"/>
  <c r="AC270" i="1"/>
  <c r="AK296" i="1"/>
  <c r="Y226" i="1"/>
  <c r="K200" i="1"/>
  <c r="K196" i="1"/>
  <c r="K198" i="1" s="1"/>
  <c r="K199" i="1"/>
  <c r="J218" i="1"/>
  <c r="AB218" i="1"/>
  <c r="N192" i="1"/>
  <c r="I199" i="1"/>
  <c r="I200" i="1"/>
  <c r="H194" i="1"/>
  <c r="I196" i="1"/>
  <c r="L192" i="1"/>
  <c r="AK145" i="1"/>
  <c r="K192" i="1"/>
  <c r="J144" i="1"/>
  <c r="J146" i="1" s="1"/>
  <c r="J147" i="1"/>
  <c r="J148" i="1"/>
  <c r="H148" i="1" s="1"/>
  <c r="Z146" i="1"/>
  <c r="Y146" i="1" s="1"/>
  <c r="Y144" i="1"/>
  <c r="AE166" i="1"/>
  <c r="AI192" i="1"/>
  <c r="T144" i="1"/>
  <c r="T146" i="1" s="1"/>
  <c r="T147" i="1"/>
  <c r="T148" i="1"/>
  <c r="AF140" i="1"/>
  <c r="AI140" i="1"/>
  <c r="P166" i="1"/>
  <c r="AC140" i="1"/>
  <c r="H89" i="1"/>
  <c r="J140" i="1"/>
  <c r="AK140" i="1"/>
  <c r="I95" i="1"/>
  <c r="H90" i="1"/>
  <c r="I96" i="1"/>
  <c r="I92" i="1"/>
  <c r="AH67" i="1"/>
  <c r="J40" i="1"/>
  <c r="J43" i="1"/>
  <c r="H43" i="1" s="1"/>
  <c r="H38" i="1"/>
  <c r="J44" i="1"/>
  <c r="P40" i="1"/>
  <c r="P43" i="1"/>
  <c r="P44" i="1"/>
  <c r="AG68" i="1"/>
  <c r="AG88" i="1"/>
  <c r="O70" i="1"/>
  <c r="O88" i="1" s="1"/>
  <c r="O66" i="1"/>
  <c r="O68" i="1" s="1"/>
  <c r="O69" i="1"/>
  <c r="AB88" i="1"/>
  <c r="AB62" i="1"/>
  <c r="N36" i="1"/>
  <c r="L14" i="1"/>
  <c r="L16" i="1" s="1"/>
  <c r="L17" i="1"/>
  <c r="L18" i="1"/>
  <c r="AC36" i="1"/>
  <c r="S36" i="1"/>
  <c r="Y18" i="1"/>
  <c r="J251" i="1"/>
  <c r="J270" i="1" s="1"/>
  <c r="J248" i="1"/>
  <c r="J250" i="1" s="1"/>
  <c r="J252" i="1"/>
  <c r="K118" i="1"/>
  <c r="K120" i="1" s="1"/>
  <c r="K121" i="1"/>
  <c r="K140" i="1" s="1"/>
  <c r="K122" i="1"/>
  <c r="Z94" i="1"/>
  <c r="Y94" i="1" s="1"/>
  <c r="Y92" i="1"/>
  <c r="K66" i="1"/>
  <c r="K68" i="1" s="1"/>
  <c r="K69" i="1"/>
  <c r="K70" i="1"/>
  <c r="Y15" i="1"/>
  <c r="I15" i="1" a="1"/>
  <c r="I15" i="1" s="1"/>
  <c r="S326" i="1"/>
  <c r="S328" i="1" s="1"/>
  <c r="S329" i="1"/>
  <c r="S330" i="1"/>
  <c r="K348" i="1"/>
  <c r="AJ348" i="1"/>
  <c r="R326" i="1"/>
  <c r="R328" i="1" s="1"/>
  <c r="R329" i="1"/>
  <c r="R330" i="1"/>
  <c r="Y300" i="1"/>
  <c r="R277" i="1"/>
  <c r="R278" i="1"/>
  <c r="R274" i="1"/>
  <c r="R276" i="1" s="1"/>
  <c r="AF301" i="1"/>
  <c r="O301" i="1" s="1" a="1"/>
  <c r="O301" i="1" s="1"/>
  <c r="L278" i="1"/>
  <c r="L274" i="1"/>
  <c r="L276" i="1" s="1"/>
  <c r="L277" i="1"/>
  <c r="I328" i="1"/>
  <c r="P274" i="1"/>
  <c r="P276" i="1" s="1"/>
  <c r="P277" i="1"/>
  <c r="P296" i="1" s="1"/>
  <c r="P278" i="1"/>
  <c r="K251" i="1"/>
  <c r="K252" i="1"/>
  <c r="K248" i="1"/>
  <c r="AB296" i="1"/>
  <c r="O274" i="1"/>
  <c r="O276" i="1" s="1"/>
  <c r="O277" i="1"/>
  <c r="O278" i="1"/>
  <c r="O296" i="1" s="1"/>
  <c r="Y278" i="1"/>
  <c r="M252" i="1"/>
  <c r="M251" i="1"/>
  <c r="M248" i="1"/>
  <c r="M250" i="1" s="1"/>
  <c r="AE244" i="1"/>
  <c r="H167" i="1"/>
  <c r="AJ192" i="1"/>
  <c r="L196" i="1"/>
  <c r="L198" i="1" s="1"/>
  <c r="L200" i="1"/>
  <c r="L199" i="1"/>
  <c r="R200" i="1"/>
  <c r="R196" i="1"/>
  <c r="R199" i="1"/>
  <c r="P199" i="1"/>
  <c r="P218" i="1" s="1"/>
  <c r="P200" i="1"/>
  <c r="P196" i="1"/>
  <c r="P198" i="1" s="1"/>
  <c r="Y200" i="1"/>
  <c r="AC192" i="1"/>
  <c r="AB192" i="1"/>
  <c r="K147" i="1"/>
  <c r="K148" i="1"/>
  <c r="K144" i="1"/>
  <c r="K146" i="1" s="1"/>
  <c r="Z145" i="1"/>
  <c r="Y173" i="1"/>
  <c r="N147" i="1"/>
  <c r="N148" i="1"/>
  <c r="N144" i="1"/>
  <c r="N146" i="1" s="1"/>
  <c r="AB140" i="1"/>
  <c r="L140" i="1"/>
  <c r="N92" i="1"/>
  <c r="N95" i="1"/>
  <c r="N96" i="1"/>
  <c r="Z120" i="1"/>
  <c r="Y118" i="1"/>
  <c r="AG166" i="1"/>
  <c r="M114" i="1"/>
  <c r="J95" i="1"/>
  <c r="J96" i="1"/>
  <c r="J92" i="1"/>
  <c r="J94" i="1" s="1"/>
  <c r="Y96" i="1"/>
  <c r="Y69" i="1"/>
  <c r="Q66" i="1"/>
  <c r="Q68" i="1" s="1"/>
  <c r="Q69" i="1"/>
  <c r="Q70" i="1"/>
  <c r="M96" i="1"/>
  <c r="M95" i="1"/>
  <c r="M92" i="1"/>
  <c r="M94" i="1" s="1"/>
  <c r="Z67" i="1"/>
  <c r="R66" i="1"/>
  <c r="R68" i="1" s="1"/>
  <c r="R69" i="1"/>
  <c r="R70" i="1"/>
  <c r="AG62" i="1"/>
  <c r="R14" i="1"/>
  <c r="R16" i="1" s="1"/>
  <c r="R17" i="1"/>
  <c r="R18" i="1"/>
  <c r="AA88" i="1"/>
  <c r="AE36" i="1"/>
  <c r="AD36" i="1"/>
  <c r="Y17" i="1"/>
  <c r="O300" i="1"/>
  <c r="O302" i="1" s="1"/>
  <c r="O303" i="1"/>
  <c r="O304" i="1"/>
  <c r="Y222" i="1"/>
  <c r="T322" i="1"/>
  <c r="R270" i="1"/>
  <c r="M322" i="1"/>
  <c r="J225" i="1"/>
  <c r="J226" i="1"/>
  <c r="J222" i="1"/>
  <c r="J224" i="1" s="1"/>
  <c r="T244" i="1"/>
  <c r="T196" i="1"/>
  <c r="T198" i="1" s="1"/>
  <c r="T200" i="1"/>
  <c r="T199" i="1"/>
  <c r="AA218" i="1"/>
  <c r="AE192" i="1"/>
  <c r="H141" i="1"/>
  <c r="T170" i="1"/>
  <c r="T172" i="1" s="1"/>
  <c r="T174" i="1"/>
  <c r="T173" i="1"/>
  <c r="Y170" i="1"/>
  <c r="Z172" i="1"/>
  <c r="Y172" i="1" s="1"/>
  <c r="M170" i="1"/>
  <c r="M172" i="1" s="1"/>
  <c r="M174" i="1"/>
  <c r="M173" i="1"/>
  <c r="AE114" i="1"/>
  <c r="AG114" i="1"/>
  <c r="S147" i="1"/>
  <c r="S148" i="1"/>
  <c r="S166" i="1" s="1"/>
  <c r="S144" i="1"/>
  <c r="S146" i="1" s="1"/>
  <c r="Y119" i="1"/>
  <c r="I119" i="1" a="1"/>
  <c r="I119" i="1" s="1"/>
  <c r="H119" i="1" s="1"/>
  <c r="R95" i="1"/>
  <c r="R96" i="1"/>
  <c r="R92" i="1"/>
  <c r="R94" i="1" s="1"/>
  <c r="Q95" i="1"/>
  <c r="Q114" i="1" s="1"/>
  <c r="Q92" i="1"/>
  <c r="Q94" i="1" s="1"/>
  <c r="Q96" i="1"/>
  <c r="Y95" i="1"/>
  <c r="Q122" i="1"/>
  <c r="Q118" i="1"/>
  <c r="Q120" i="1" s="1"/>
  <c r="Q121" i="1"/>
  <c r="M69" i="1"/>
  <c r="M70" i="1"/>
  <c r="M88" i="1" s="1"/>
  <c r="M66" i="1"/>
  <c r="M68" i="1" s="1"/>
  <c r="Q62" i="1"/>
  <c r="N18" i="1"/>
  <c r="N17" i="1"/>
  <c r="N14" i="1"/>
  <c r="N16" i="1" s="1"/>
  <c r="Y66" i="1"/>
  <c r="M17" i="1"/>
  <c r="M18" i="1"/>
  <c r="M14" i="1"/>
  <c r="M16" i="1" s="1"/>
  <c r="Q14" i="1"/>
  <c r="Q16" i="1" s="1"/>
  <c r="Q17" i="1"/>
  <c r="Q18" i="1"/>
  <c r="P18" i="1"/>
  <c r="P14" i="1"/>
  <c r="P16" i="1" s="1"/>
  <c r="P17" i="1"/>
  <c r="Y248" i="1"/>
  <c r="Z250" i="1"/>
  <c r="Y250" i="1" s="1"/>
  <c r="O218" i="1"/>
  <c r="AE218" i="1"/>
  <c r="N44" i="1"/>
  <c r="N43" i="1"/>
  <c r="N62" i="1" s="1"/>
  <c r="N40" i="1"/>
  <c r="N42" i="1" s="1"/>
  <c r="Y277" i="1"/>
  <c r="H219" i="1"/>
  <c r="I223" i="1" a="1"/>
  <c r="I223" i="1" s="1"/>
  <c r="H223" i="1" s="1"/>
  <c r="Y223" i="1"/>
  <c r="R348" i="1"/>
  <c r="P303" i="1"/>
  <c r="P300" i="1"/>
  <c r="P302" i="1" s="1"/>
  <c r="P304" i="1"/>
  <c r="AK322" i="1"/>
  <c r="AF322" i="1"/>
  <c r="J277" i="1"/>
  <c r="H277" i="1" s="1"/>
  <c r="J278" i="1"/>
  <c r="J274" i="1"/>
  <c r="J276" i="1" s="1"/>
  <c r="N226" i="1"/>
  <c r="N222" i="1"/>
  <c r="N225" i="1"/>
  <c r="L222" i="1"/>
  <c r="L224" i="1" s="1"/>
  <c r="L225" i="1"/>
  <c r="L226" i="1"/>
  <c r="L244" i="1" s="1"/>
  <c r="I225" i="1"/>
  <c r="H220" i="1"/>
  <c r="I222" i="1"/>
  <c r="I226" i="1"/>
  <c r="AH244" i="1"/>
  <c r="P244" i="1"/>
  <c r="Z192" i="1"/>
  <c r="Y192" i="1" s="1"/>
  <c r="Q173" i="1"/>
  <c r="Q174" i="1"/>
  <c r="Q170" i="1"/>
  <c r="AF166" i="1"/>
  <c r="L144" i="1"/>
  <c r="L146" i="1" s="1"/>
  <c r="L147" i="1"/>
  <c r="L148" i="1"/>
  <c r="R144" i="1"/>
  <c r="R146" i="1" s="1"/>
  <c r="R147" i="1"/>
  <c r="R148" i="1"/>
  <c r="P192" i="1"/>
  <c r="AF93" i="1"/>
  <c r="M192" i="1"/>
  <c r="O144" i="1"/>
  <c r="O146" i="1" s="1"/>
  <c r="O148" i="1"/>
  <c r="O147" i="1"/>
  <c r="T96" i="1"/>
  <c r="T92" i="1"/>
  <c r="T94" i="1" s="1"/>
  <c r="T95" i="1"/>
  <c r="O121" i="1"/>
  <c r="O122" i="1"/>
  <c r="O118" i="1"/>
  <c r="O120" i="1" s="1"/>
  <c r="I122" i="1"/>
  <c r="H116" i="1"/>
  <c r="I118" i="1"/>
  <c r="I121" i="1"/>
  <c r="AG140" i="1"/>
  <c r="M118" i="1"/>
  <c r="M120" i="1" s="1"/>
  <c r="M121" i="1"/>
  <c r="M122" i="1"/>
  <c r="P92" i="1"/>
  <c r="P94" i="1" s="1"/>
  <c r="P95" i="1"/>
  <c r="P96" i="1"/>
  <c r="L166" i="1"/>
  <c r="I66" i="1"/>
  <c r="I69" i="1"/>
  <c r="I70" i="1"/>
  <c r="H64" i="1"/>
  <c r="L96" i="1"/>
  <c r="L92" i="1"/>
  <c r="L94" i="1" s="1"/>
  <c r="L95" i="1"/>
  <c r="L114" i="1" s="1"/>
  <c r="AH62" i="1"/>
  <c r="AI88" i="1"/>
  <c r="Y43" i="1"/>
  <c r="S44" i="1"/>
  <c r="S43" i="1"/>
  <c r="S40" i="1"/>
  <c r="J14" i="1"/>
  <c r="J16" i="1" s="1"/>
  <c r="J17" i="1"/>
  <c r="J18" i="1"/>
  <c r="Z41" i="1"/>
  <c r="R40" i="1"/>
  <c r="R42" i="1" s="1"/>
  <c r="R43" i="1"/>
  <c r="R44" i="1"/>
  <c r="K44" i="1"/>
  <c r="H44" i="1" s="1"/>
  <c r="K43" i="1"/>
  <c r="K40" i="1"/>
  <c r="K42" i="1" s="1"/>
  <c r="S66" i="1"/>
  <c r="S68" i="1" s="1"/>
  <c r="S69" i="1"/>
  <c r="S70" i="1"/>
  <c r="Y68" i="1"/>
  <c r="T17" i="1"/>
  <c r="T14" i="1"/>
  <c r="T16" i="1" s="1"/>
  <c r="T18" i="1"/>
  <c r="AE62" i="1"/>
  <c r="Z16" i="1"/>
  <c r="Y16" i="1" s="1"/>
  <c r="Y14" i="1"/>
  <c r="K326" i="1"/>
  <c r="K328" i="1" s="1"/>
  <c r="K329" i="1"/>
  <c r="H329" i="1" s="1"/>
  <c r="K330" i="1"/>
  <c r="H330" i="1" s="1"/>
  <c r="I302" i="1"/>
  <c r="L296" i="1"/>
  <c r="Z276" i="1"/>
  <c r="Y276" i="1" s="1"/>
  <c r="Y274" i="1"/>
  <c r="Y196" i="1"/>
  <c r="Z198" i="1"/>
  <c r="Y198" i="1" s="1"/>
  <c r="AA348" i="1"/>
  <c r="AD327" i="1"/>
  <c r="Y304" i="1"/>
  <c r="Y302" i="1"/>
  <c r="H271" i="1"/>
  <c r="J304" i="1"/>
  <c r="H304" i="1" s="1"/>
  <c r="J303" i="1"/>
  <c r="H303" i="1" s="1"/>
  <c r="J300" i="1"/>
  <c r="J302" i="1" s="1"/>
  <c r="O322" i="1"/>
  <c r="H324" i="1"/>
  <c r="Q303" i="1"/>
  <c r="Q304" i="1"/>
  <c r="Q300" i="1"/>
  <c r="Q302" i="1" s="1"/>
  <c r="AC348" i="1"/>
  <c r="S304" i="1"/>
  <c r="S300" i="1"/>
  <c r="S302" i="1" s="1"/>
  <c r="S303" i="1"/>
  <c r="Q348" i="1"/>
  <c r="K278" i="1"/>
  <c r="K277" i="1"/>
  <c r="K274" i="1"/>
  <c r="K276" i="1" s="1"/>
  <c r="L304" i="1"/>
  <c r="L322" i="1" s="1"/>
  <c r="L303" i="1"/>
  <c r="L300" i="1"/>
  <c r="L302" i="1" s="1"/>
  <c r="AE296" i="1"/>
  <c r="Z244" i="1"/>
  <c r="I327" i="1" a="1"/>
  <c r="I327" i="1" s="1"/>
  <c r="AE348" i="1"/>
  <c r="J348" i="1"/>
  <c r="Z301" i="1"/>
  <c r="AI322" i="1"/>
  <c r="AI348" i="1"/>
  <c r="AG301" i="1"/>
  <c r="P301" i="1" s="1" a="1"/>
  <c r="P301" i="1" s="1"/>
  <c r="AH348" i="1"/>
  <c r="Q322" i="1"/>
  <c r="M296" i="1"/>
  <c r="H297" i="1"/>
  <c r="I251" i="1"/>
  <c r="I248" i="1"/>
  <c r="I252" i="1"/>
  <c r="H246" i="1"/>
  <c r="AG296" i="1"/>
  <c r="I276" i="1"/>
  <c r="AA296" i="1"/>
  <c r="Q248" i="1"/>
  <c r="Q250" i="1" s="1"/>
  <c r="Q251" i="1"/>
  <c r="Q252" i="1"/>
  <c r="AD270" i="1"/>
  <c r="AI244" i="1"/>
  <c r="O226" i="1"/>
  <c r="O222" i="1"/>
  <c r="O224" i="1" s="1"/>
  <c r="O225" i="1"/>
  <c r="Y225" i="1"/>
  <c r="AA244" i="1"/>
  <c r="H193" i="1"/>
  <c r="AG244" i="1"/>
  <c r="AG218" i="1"/>
  <c r="Q199" i="1"/>
  <c r="Q200" i="1"/>
  <c r="Q196" i="1"/>
  <c r="AA166" i="1"/>
  <c r="AK192" i="1"/>
  <c r="I173" i="1"/>
  <c r="I174" i="1"/>
  <c r="I170" i="1"/>
  <c r="H168" i="1"/>
  <c r="R174" i="1"/>
  <c r="R173" i="1"/>
  <c r="R170" i="1"/>
  <c r="AA114" i="1"/>
  <c r="Y122" i="1"/>
  <c r="H147" i="1"/>
  <c r="R114" i="1"/>
  <c r="AC166" i="1"/>
  <c r="N140" i="1"/>
  <c r="J114" i="1"/>
  <c r="AK114" i="1"/>
  <c r="T88" i="1"/>
  <c r="AK88" i="1"/>
  <c r="AJ88" i="1"/>
  <c r="Z42" i="1"/>
  <c r="Y42" i="1" s="1"/>
  <c r="Y40" i="1"/>
  <c r="AJ41" i="1"/>
  <c r="T62" i="1"/>
  <c r="Q36" i="1"/>
  <c r="J66" i="1"/>
  <c r="J68" i="1" s="1"/>
  <c r="J69" i="1"/>
  <c r="J70" i="1"/>
  <c r="K88" i="1"/>
  <c r="AH36" i="1"/>
  <c r="AG36" i="1"/>
  <c r="O18" i="1"/>
  <c r="O14" i="1"/>
  <c r="O16" i="1" s="1"/>
  <c r="O17" i="1"/>
  <c r="AA36" i="1"/>
  <c r="P330" i="1"/>
  <c r="P329" i="1"/>
  <c r="P326" i="1"/>
  <c r="P328" i="1" s="1"/>
  <c r="N348" i="1"/>
  <c r="I348" i="1"/>
  <c r="H323" i="1"/>
  <c r="AG322" i="1"/>
  <c r="H298" i="1"/>
  <c r="Q277" i="1"/>
  <c r="Q274" i="1"/>
  <c r="Q276" i="1" s="1"/>
  <c r="Q278" i="1"/>
  <c r="AE301" i="1"/>
  <c r="T278" i="1"/>
  <c r="T274" i="1"/>
  <c r="T276" i="1" s="1"/>
  <c r="T277" i="1"/>
  <c r="L326" i="1"/>
  <c r="L328" i="1" s="1"/>
  <c r="L329" i="1"/>
  <c r="L348" i="1" s="1"/>
  <c r="L330" i="1"/>
  <c r="AH270" i="1"/>
  <c r="AE270" i="1"/>
  <c r="M244" i="1"/>
  <c r="Q226" i="1"/>
  <c r="Q225" i="1"/>
  <c r="Q222" i="1"/>
  <c r="Q224" i="1" s="1"/>
  <c r="M226" i="1"/>
  <c r="M225" i="1"/>
  <c r="M222" i="1"/>
  <c r="M224" i="1" s="1"/>
  <c r="J244" i="1"/>
  <c r="M196" i="1"/>
  <c r="M198" i="1" s="1"/>
  <c r="M200" i="1"/>
  <c r="M199" i="1"/>
  <c r="H245" i="1"/>
  <c r="Y199" i="1"/>
  <c r="Q166" i="1"/>
  <c r="T118" i="1"/>
  <c r="T120" i="1" s="1"/>
  <c r="T121" i="1"/>
  <c r="T122" i="1"/>
  <c r="AF192" i="1"/>
  <c r="Y224" i="1"/>
  <c r="Y148" i="1"/>
  <c r="Y174" i="1"/>
  <c r="M166" i="1"/>
  <c r="N218" i="1"/>
  <c r="I146" i="1"/>
  <c r="S114" i="1"/>
  <c r="N88" i="1"/>
  <c r="O43" i="1"/>
  <c r="O40" i="1"/>
  <c r="O42" i="1" s="1"/>
  <c r="O44" i="1"/>
  <c r="AD88" i="1"/>
  <c r="M36" i="1"/>
  <c r="M62" i="1"/>
  <c r="K14" i="1"/>
  <c r="K16" i="1" s="1"/>
  <c r="K17" i="1"/>
  <c r="K18" i="1"/>
  <c r="S250" i="1" l="1"/>
  <c r="S270" i="1" s="1"/>
  <c r="P36" i="1"/>
  <c r="H174" i="1"/>
  <c r="H276" i="1"/>
  <c r="Y244" i="1"/>
  <c r="H70" i="1"/>
  <c r="I120" i="1"/>
  <c r="H120" i="1" s="1"/>
  <c r="H118" i="1"/>
  <c r="Q172" i="1"/>
  <c r="Q192" i="1" s="1"/>
  <c r="H226" i="1"/>
  <c r="N224" i="1"/>
  <c r="N244" i="1" s="1"/>
  <c r="N349" i="1" s="1"/>
  <c r="Q270" i="1"/>
  <c r="Y67" i="1"/>
  <c r="I67" i="1" a="1"/>
  <c r="I67" i="1" s="1"/>
  <c r="Z88" i="1"/>
  <c r="Y120" i="1"/>
  <c r="Z140" i="1"/>
  <c r="Y140" i="1" s="1"/>
  <c r="K250" i="1"/>
  <c r="K270" i="1" s="1"/>
  <c r="H15" i="1"/>
  <c r="AC349" i="1"/>
  <c r="J88" i="1"/>
  <c r="H92" i="1"/>
  <c r="I94" i="1"/>
  <c r="N166" i="1"/>
  <c r="I249" i="1" a="1"/>
  <c r="I249" i="1" s="1"/>
  <c r="Y249" i="1"/>
  <c r="AI349" i="1"/>
  <c r="H300" i="1"/>
  <c r="S322" i="1"/>
  <c r="H144" i="1"/>
  <c r="H173" i="1"/>
  <c r="O244" i="1"/>
  <c r="H274" i="1"/>
  <c r="I296" i="1"/>
  <c r="I41" i="1" a="1"/>
  <c r="I41" i="1" s="1"/>
  <c r="Y41" i="1"/>
  <c r="Z62" i="1"/>
  <c r="H69" i="1"/>
  <c r="Q140" i="1"/>
  <c r="H222" i="1"/>
  <c r="I224" i="1"/>
  <c r="R88" i="1"/>
  <c r="P42" i="1"/>
  <c r="P62" i="1"/>
  <c r="H96" i="1"/>
  <c r="T145" i="1" a="1"/>
  <c r="T145" i="1" s="1"/>
  <c r="T166" i="1" s="1"/>
  <c r="AK166" i="1"/>
  <c r="AK349" i="1" s="1"/>
  <c r="L218" i="1"/>
  <c r="O36" i="1"/>
  <c r="H18" i="1"/>
  <c r="T296" i="1"/>
  <c r="Q296" i="1"/>
  <c r="J36" i="1"/>
  <c r="M349" i="1"/>
  <c r="H146" i="1"/>
  <c r="H278" i="1"/>
  <c r="AG349" i="1"/>
  <c r="S41" i="1" a="1"/>
  <c r="S41" i="1" s="1"/>
  <c r="AJ62" i="1"/>
  <c r="R172" i="1"/>
  <c r="R192" i="1" s="1"/>
  <c r="J166" i="1"/>
  <c r="J322" i="1"/>
  <c r="J296" i="1"/>
  <c r="I68" i="1"/>
  <c r="H68" i="1" s="1"/>
  <c r="H66" i="1"/>
  <c r="H122" i="1"/>
  <c r="M270" i="1"/>
  <c r="I145" i="1" a="1"/>
  <c r="I145" i="1" s="1"/>
  <c r="Y145" i="1"/>
  <c r="Z166" i="1"/>
  <c r="Y166" i="1" s="1"/>
  <c r="K296" i="1"/>
  <c r="H17" i="1"/>
  <c r="P348" i="1"/>
  <c r="O166" i="1"/>
  <c r="M327" i="1" a="1"/>
  <c r="M327" i="1" s="1"/>
  <c r="M348" i="1" s="1"/>
  <c r="AD348" i="1"/>
  <c r="AA349" i="1"/>
  <c r="AH349" i="1"/>
  <c r="I301" i="1" a="1"/>
  <c r="I301" i="1" s="1"/>
  <c r="Y301" i="1"/>
  <c r="Z322" i="1"/>
  <c r="R62" i="1"/>
  <c r="T114" i="1"/>
  <c r="P114" i="1"/>
  <c r="T218" i="1"/>
  <c r="H225" i="1"/>
  <c r="N94" i="1"/>
  <c r="N114" i="1"/>
  <c r="O140" i="1"/>
  <c r="H95" i="1"/>
  <c r="R166" i="1"/>
  <c r="I198" i="1"/>
  <c r="H196" i="1"/>
  <c r="I16" i="1"/>
  <c r="H16" i="1" s="1"/>
  <c r="H14" i="1"/>
  <c r="R224" i="1"/>
  <c r="R244" i="1" s="1"/>
  <c r="N250" i="1"/>
  <c r="N270" i="1"/>
  <c r="S88" i="1"/>
  <c r="Z36" i="1"/>
  <c r="Z270" i="1"/>
  <c r="Y270" i="1" s="1"/>
  <c r="H275" i="1"/>
  <c r="H302" i="1"/>
  <c r="S42" i="1"/>
  <c r="S62" i="1"/>
  <c r="S349" i="1" s="1"/>
  <c r="Q244" i="1"/>
  <c r="AD349" i="1"/>
  <c r="T140" i="1"/>
  <c r="T349" i="1" s="1"/>
  <c r="H200" i="1"/>
  <c r="O327" i="1" a="1"/>
  <c r="O327" i="1" s="1"/>
  <c r="O348" i="1" s="1"/>
  <c r="AF348" i="1"/>
  <c r="R36" i="1"/>
  <c r="Z296" i="1"/>
  <c r="Y296" i="1" s="1"/>
  <c r="AB349" i="1"/>
  <c r="H348" i="1"/>
  <c r="K166" i="1"/>
  <c r="H248" i="1"/>
  <c r="I250" i="1"/>
  <c r="O62" i="1"/>
  <c r="N301" i="1" a="1"/>
  <c r="N301" i="1" s="1"/>
  <c r="N322" i="1" s="1"/>
  <c r="AE322" i="1"/>
  <c r="AE349" i="1" s="1"/>
  <c r="Q198" i="1"/>
  <c r="Q218" i="1"/>
  <c r="H251" i="1"/>
  <c r="T192" i="1"/>
  <c r="R198" i="1"/>
  <c r="R218" i="1"/>
  <c r="H326" i="1"/>
  <c r="J42" i="1"/>
  <c r="H40" i="1"/>
  <c r="I114" i="1"/>
  <c r="H199" i="1"/>
  <c r="Y328" i="1"/>
  <c r="Z348" i="1"/>
  <c r="Y348" i="1" s="1"/>
  <c r="AJ349" i="1"/>
  <c r="Z218" i="1"/>
  <c r="Y218" i="1" s="1"/>
  <c r="H252" i="1"/>
  <c r="K36" i="1"/>
  <c r="H170" i="1"/>
  <c r="I172" i="1"/>
  <c r="N296" i="1"/>
  <c r="Y327" i="1"/>
  <c r="H121" i="1"/>
  <c r="O93" i="1" a="1"/>
  <c r="O93" i="1" s="1"/>
  <c r="O114" i="1" s="1"/>
  <c r="AF114" i="1"/>
  <c r="AF349" i="1" s="1"/>
  <c r="H328" i="1"/>
  <c r="Q67" i="1" a="1"/>
  <c r="Q67" i="1" s="1"/>
  <c r="Q88" i="1" s="1"/>
  <c r="AH88" i="1"/>
  <c r="R296" i="1"/>
  <c r="L36" i="1"/>
  <c r="L349" i="1" s="1"/>
  <c r="K218" i="1"/>
  <c r="P322" i="1"/>
  <c r="Z114" i="1"/>
  <c r="Y93" i="1"/>
  <c r="M140" i="1"/>
  <c r="Q349" i="1" l="1"/>
  <c r="H198" i="1"/>
  <c r="I218" i="1"/>
  <c r="H218" i="1" s="1"/>
  <c r="H145" i="1"/>
  <c r="I166" i="1"/>
  <c r="H166" i="1" s="1"/>
  <c r="J349" i="1"/>
  <c r="Y62" i="1"/>
  <c r="H94" i="1"/>
  <c r="Z349" i="1"/>
  <c r="Y349" i="1" s="1"/>
  <c r="Y36" i="1"/>
  <c r="H42" i="1"/>
  <c r="J62" i="1"/>
  <c r="Y88" i="1"/>
  <c r="H41" i="1"/>
  <c r="I62" i="1"/>
  <c r="H62" i="1" s="1"/>
  <c r="H93" i="1"/>
  <c r="H67" i="1"/>
  <c r="I88" i="1"/>
  <c r="H88" i="1" s="1"/>
  <c r="I140" i="1"/>
  <c r="H140" i="1" s="1"/>
  <c r="P349" i="1"/>
  <c r="R349" i="1"/>
  <c r="H172" i="1"/>
  <c r="H250" i="1"/>
  <c r="Y322" i="1"/>
  <c r="H296" i="1"/>
  <c r="Y114" i="1"/>
  <c r="H327" i="1"/>
  <c r="O349" i="1"/>
  <c r="H224" i="1"/>
  <c r="I244" i="1"/>
  <c r="H244" i="1" s="1"/>
  <c r="K349" i="1"/>
  <c r="H114" i="1"/>
  <c r="I36" i="1"/>
  <c r="H301" i="1"/>
  <c r="I322" i="1"/>
  <c r="H322" i="1" s="1"/>
  <c r="H249" i="1"/>
  <c r="I270" i="1"/>
  <c r="H270" i="1" s="1"/>
  <c r="I192" i="1"/>
  <c r="H192" i="1" s="1"/>
  <c r="I349" i="1" l="1"/>
  <c r="H349" i="1" s="1"/>
  <c r="H36" i="1"/>
</calcChain>
</file>

<file path=xl/sharedStrings.xml><?xml version="1.0" encoding="utf-8"?>
<sst xmlns="http://schemas.openxmlformats.org/spreadsheetml/2006/main" count="502" uniqueCount="104">
  <si>
    <t>Resultat</t>
  </si>
  <si>
    <t>Personalkostnader</t>
  </si>
  <si>
    <t>Avdelingsnavn</t>
  </si>
  <si>
    <t>Faggr for Onkologioglymfologi</t>
  </si>
  <si>
    <t>Studentarbeid - Region Vest</t>
  </si>
  <si>
    <t>Materiell, utstyr og diverse kurs</t>
  </si>
  <si>
    <t>Budsjett per konto</t>
  </si>
  <si>
    <t>Kurs/Opplæring</t>
  </si>
  <si>
    <t>Bank og kortgebyrer</t>
  </si>
  <si>
    <t>Region Midt</t>
  </si>
  <si>
    <t>Porto</t>
  </si>
  <si>
    <t>Gaver/oppmerksomhet</t>
  </si>
  <si>
    <t>Det finnes en kolonne med ifjors regnskap til referanse</t>
  </si>
  <si>
    <t>Arknavn</t>
  </si>
  <si>
    <t>Dette arket rapportererer budsjettet gruppert per konto (som følge av data lagret via "Budsjett per Prosjekt" ark), samt med regnskap for forrige år.</t>
  </si>
  <si>
    <t>Regional valgkomite - Region Vest</t>
  </si>
  <si>
    <t>Rekruttering / stillingsannonser</t>
  </si>
  <si>
    <t>Kontonavn</t>
  </si>
  <si>
    <t>Årsrapport og budsjett</t>
  </si>
  <si>
    <t>Beskrivelse</t>
  </si>
  <si>
    <t>Tapt arbeidsfortjeneste</t>
  </si>
  <si>
    <t>Kollektiv Pensjonsforsikring</t>
  </si>
  <si>
    <t>Delegatmøter regioner - Region Vest</t>
  </si>
  <si>
    <t>Utgifter ifm streiken - Region Vest</t>
  </si>
  <si>
    <t>Fri telefon</t>
  </si>
  <si>
    <t>Prosjekt</t>
  </si>
  <si>
    <t>Faggr for Psykomotoriskfysioterapi</t>
  </si>
  <si>
    <t>Kost/losji etter org.bilag</t>
  </si>
  <si>
    <t>Diettkostnad, ikke oppg.pliktig</t>
  </si>
  <si>
    <t>Avsk. trans.midl./maskiner/inv</t>
  </si>
  <si>
    <t>Budsjett:</t>
  </si>
  <si>
    <t>Prosjektnavn</t>
  </si>
  <si>
    <t>Avdeling</t>
  </si>
  <si>
    <t>Resultatbudsjett per avdeling/prosjekt</t>
  </si>
  <si>
    <t>Avsetning pensjon</t>
  </si>
  <si>
    <t>Årsmøte - Region Vest</t>
  </si>
  <si>
    <t>Politisk påvirkningsarbeid - Region Vest</t>
  </si>
  <si>
    <t>KP opplæring - Region vest</t>
  </si>
  <si>
    <t>Årsmøte NFF Region Vest 2022</t>
  </si>
  <si>
    <t>Motkonto for gruppe 52</t>
  </si>
  <si>
    <t>Avsetning sykepenger</t>
  </si>
  <si>
    <t>Periode:</t>
  </si>
  <si>
    <t>Andre Driftsutgifter</t>
  </si>
  <si>
    <t>Nyutdannede fysioterapeuter (NUF)</t>
  </si>
  <si>
    <t>Hvert prosjekt må budsjetteres på kontonivå. Intekteskonti må budsjetteres med positivit fortegn, mens kostnader med positivt fortegn</t>
  </si>
  <si>
    <t>Kontorrekvisita</t>
  </si>
  <si>
    <t>Bilgodtgjørelse oppgavepl.</t>
  </si>
  <si>
    <t>Kurs  - tillitsvalgt - Region Vest</t>
  </si>
  <si>
    <t>Andre fordeler i arb.forhold</t>
  </si>
  <si>
    <t>Telefoni (hardware)</t>
  </si>
  <si>
    <t>Konto</t>
  </si>
  <si>
    <t>Faggr for Ridefysioterapi</t>
  </si>
  <si>
    <t>Budsjett per Prosjekt</t>
  </si>
  <si>
    <t>Arbeidsgiveravgift</t>
  </si>
  <si>
    <t>Faglig aktiviteter regioner - Region Vest</t>
  </si>
  <si>
    <t>Kantinekostnader</t>
  </si>
  <si>
    <t>Personalforsikring</t>
  </si>
  <si>
    <t>Resultat etter finansposter</t>
  </si>
  <si>
    <t>Budsjett</t>
  </si>
  <si>
    <t>Denne rapporteringen inkluderer alle inntekter og kostnader for regionen, dvs også lønnskostander til regionlederen.</t>
  </si>
  <si>
    <t>Arb.giv.avg.avs. feriepenger</t>
  </si>
  <si>
    <t>Datautstyr</t>
  </si>
  <si>
    <t>Kontokategori</t>
  </si>
  <si>
    <t>Dette arket må brukes for budsjettering.</t>
  </si>
  <si>
    <t>Budsjettbeløpene på hver konto burde periodiseres. Dvs at de skal budsjetteres per måned, basert på forventing og aktivitetsplan (eks.møter, kurs,osv.)</t>
  </si>
  <si>
    <t>Region Nord</t>
  </si>
  <si>
    <t>Regnskap</t>
  </si>
  <si>
    <t>Styremøter - Region Vest</t>
  </si>
  <si>
    <t>Varekostnader</t>
  </si>
  <si>
    <t>Region Sør-Øst</t>
  </si>
  <si>
    <t>Reisekostnader, ikke oppg.pli.</t>
  </si>
  <si>
    <t>Avsatt etterlønn for forbundsleder</t>
  </si>
  <si>
    <t>Yrkesskadeforsikring</t>
  </si>
  <si>
    <t>Lønn til ansatte</t>
  </si>
  <si>
    <t>Feriepenger</t>
  </si>
  <si>
    <t>Servering vedr. møter, representasjon</t>
  </si>
  <si>
    <t>Medlemsmøter - Region Vest</t>
  </si>
  <si>
    <t>BUDSJETT</t>
  </si>
  <si>
    <t>Driftsresultat</t>
  </si>
  <si>
    <t>Faggr for Nålebehandling</t>
  </si>
  <si>
    <t>Unge fysioterapeuter felleskap (UFF)</t>
  </si>
  <si>
    <t>Trenger dere å budsjettere på et ekstra prosjekt som ikke finnes i listen? Send en epost til okonomi@fysio.no</t>
  </si>
  <si>
    <t>Årsrapport som skal presenteres til årsmøte finner du i OneStop reporting under kategorien "Årsmøterapporter" - "Årsrapport 2022"</t>
  </si>
  <si>
    <t>Region Oslo</t>
  </si>
  <si>
    <t>Avsetning AGA på avsatt pensjon</t>
  </si>
  <si>
    <t>Diverse rekvisita</t>
  </si>
  <si>
    <t>Møte, kurs, oppdatering</t>
  </si>
  <si>
    <t>Generelle kostnader - Region Vest</t>
  </si>
  <si>
    <t>Innleie av personal</t>
  </si>
  <si>
    <t>Tot Inntekter</t>
  </si>
  <si>
    <t>Tot.Kostnader</t>
  </si>
  <si>
    <t>Finansposter</t>
  </si>
  <si>
    <t>Avdelingsnr</t>
  </si>
  <si>
    <t>Region Vest</t>
  </si>
  <si>
    <t>Budsjett per konto med lønn</t>
  </si>
  <si>
    <t>Honorar kurs-/foredragsholdere</t>
  </si>
  <si>
    <t>Leie lokaler</t>
  </si>
  <si>
    <t>Elektronisk kommunikasjon</t>
  </si>
  <si>
    <t>Telefon/utstyr</t>
  </si>
  <si>
    <t>REGNSKAP</t>
  </si>
  <si>
    <t>Faggr for Manuellterapi</t>
  </si>
  <si>
    <t>Faggr for Nevrologi,ortopediogrevmatologi</t>
  </si>
  <si>
    <t>Fellesordningen for AFP</t>
  </si>
  <si>
    <t>Andre personalkostnader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</si>
</sst>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414]mmm\.\ yy;@"/>
    <numFmt numFmtId="166" formatCode="#,##0_ ;[Red]\-#,##0\ "/>
  </numFmts>
  <fonts count="18" x14ac:knownFonts="1">
    <font>
      <sz val="11"/>
      <color theme="1"/>
      <name val="Calibri"/>
      <family val="2"/>
      <scheme val="minor"/>
    </font>
    <font>
      <sz val="11"/>
      <color rgb="FF37485A"/>
      <name val="Roboto"/>
    </font>
    <font>
      <b/>
      <sz val="11"/>
      <color rgb="FF37485A"/>
      <name val="Roboto"/>
    </font>
    <font>
      <b/>
      <sz val="11"/>
      <color theme="4" tint="-0.49995422223578601"/>
      <name val="Calibri"/>
      <family val="2"/>
      <scheme val="minor"/>
    </font>
    <font>
      <sz val="11"/>
      <color theme="4" tint="-0.49995422223578601"/>
      <name val="Calibri"/>
      <family val="2"/>
      <scheme val="minor"/>
    </font>
    <font>
      <sz val="12"/>
      <color theme="0"/>
      <name val="Roboto"/>
    </font>
    <font>
      <b/>
      <sz val="11"/>
      <color theme="1"/>
      <name val="Calibri"/>
      <family val="2"/>
      <scheme val="minor"/>
    </font>
    <font>
      <b/>
      <sz val="14"/>
      <color rgb="FF37485A"/>
      <name val="Roboto"/>
    </font>
    <font>
      <b/>
      <sz val="11"/>
      <color theme="0"/>
      <name val="Roboto"/>
    </font>
    <font>
      <b/>
      <sz val="16"/>
      <color theme="4" tint="-0.4999542222357860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rgb="FF37485A"/>
      <name val="Roboto"/>
    </font>
    <font>
      <sz val="16"/>
      <color theme="4" tint="-0.4999542222357860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6D6F71"/>
      <name val="Roboto"/>
    </font>
    <font>
      <sz val="14"/>
      <color rgb="FF37485A"/>
      <name val="Roboto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37485A"/>
        <bgColor indexed="64"/>
      </patternFill>
    </fill>
    <fill>
      <patternFill patternType="solid">
        <fgColor theme="4" tint="-0.499954222235786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rgb="FF37485A"/>
      </top>
      <bottom/>
      <diagonal/>
    </border>
    <border>
      <left/>
      <right style="thick">
        <color theme="0" tint="-4.9958800012207406E-2"/>
      </right>
      <top/>
      <bottom/>
      <diagonal/>
    </border>
    <border>
      <left/>
      <right style="thick">
        <color theme="0" tint="-4.9958800012207406E-2"/>
      </right>
      <top style="thick">
        <color rgb="FF37485A"/>
      </top>
      <bottom/>
      <diagonal/>
    </border>
  </borders>
  <cellStyleXfs count="3">
    <xf numFmtId="0" fontId="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57">
    <xf numFmtId="0" fontId="0" fillId="0" borderId="0" xfId="0"/>
    <xf numFmtId="166" fontId="1" fillId="2" borderId="1" xfId="0" applyNumberFormat="1" applyFont="1" applyFill="1" applyBorder="1" applyAlignment="1" applyProtection="1">
      <alignment horizontal="right"/>
      <protection locked="0"/>
    </xf>
    <xf numFmtId="166" fontId="2" fillId="0" borderId="0" xfId="0" applyNumberFormat="1" applyFont="1"/>
    <xf numFmtId="166" fontId="1" fillId="3" borderId="1" xfId="0" applyNumberFormat="1" applyFont="1" applyFill="1" applyBorder="1" applyAlignment="1">
      <alignment horizontal="right"/>
    </xf>
    <xf numFmtId="166" fontId="1" fillId="3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6" fontId="4" fillId="0" borderId="0" xfId="0" applyNumberFormat="1" applyFont="1"/>
    <xf numFmtId="166" fontId="1" fillId="0" borderId="0" xfId="0" applyNumberFormat="1" applyFont="1"/>
    <xf numFmtId="166" fontId="2" fillId="3" borderId="0" xfId="0" applyNumberFormat="1" applyFont="1" applyFill="1"/>
    <xf numFmtId="166" fontId="1" fillId="0" borderId="0" xfId="1" applyNumberFormat="1" applyFont="1"/>
    <xf numFmtId="0" fontId="5" fillId="4" borderId="0" xfId="0" applyFont="1" applyFill="1" applyAlignment="1">
      <alignment horizontal="center"/>
    </xf>
    <xf numFmtId="166" fontId="3" fillId="0" borderId="2" xfId="2" applyNumberFormat="1" applyFont="1" applyBorder="1"/>
    <xf numFmtId="0" fontId="0" fillId="0" borderId="0" xfId="0" applyProtection="1">
      <protection locked="0"/>
    </xf>
    <xf numFmtId="0" fontId="6" fillId="0" borderId="0" xfId="0" applyFont="1"/>
    <xf numFmtId="166" fontId="7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4" xfId="0" applyFont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166" fontId="1" fillId="0" borderId="0" xfId="0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Fill="1"/>
    <xf numFmtId="166" fontId="7" fillId="0" borderId="3" xfId="0" applyNumberFormat="1" applyFont="1" applyBorder="1" applyAlignment="1" applyProtection="1">
      <alignment horizontal="right" vertical="center"/>
      <protection locked="0"/>
    </xf>
    <xf numFmtId="165" fontId="5" fillId="4" borderId="0" xfId="0" applyNumberFormat="1" applyFont="1" applyFill="1" applyAlignment="1">
      <alignment horizontal="center"/>
    </xf>
    <xf numFmtId="166" fontId="4" fillId="0" borderId="0" xfId="2" applyNumberFormat="1" applyFont="1"/>
    <xf numFmtId="0" fontId="6" fillId="0" borderId="0" xfId="0" applyFont="1" applyProtection="1">
      <protection locked="0"/>
    </xf>
    <xf numFmtId="166" fontId="3" fillId="0" borderId="2" xfId="0" applyNumberFormat="1" applyFont="1" applyBorder="1"/>
    <xf numFmtId="0" fontId="10" fillId="0" borderId="0" xfId="0" applyNumberFormat="1" applyFont="1" applyFill="1" applyBorder="1" applyAlignment="1" applyProtection="1"/>
    <xf numFmtId="0" fontId="11" fillId="5" borderId="0" xfId="0" applyFont="1" applyFill="1"/>
    <xf numFmtId="0" fontId="12" fillId="5" borderId="0" xfId="0" applyFont="1" applyFill="1"/>
    <xf numFmtId="0" fontId="2" fillId="5" borderId="0" xfId="0" applyFont="1" applyFill="1"/>
    <xf numFmtId="165" fontId="5" fillId="5" borderId="0" xfId="0" applyNumberFormat="1" applyFont="1" applyFill="1" applyAlignment="1">
      <alignment horizontal="center"/>
    </xf>
    <xf numFmtId="0" fontId="9" fillId="0" borderId="0" xfId="0" applyFont="1"/>
    <xf numFmtId="0" fontId="5" fillId="5" borderId="0" xfId="0" applyFont="1" applyFill="1" applyAlignment="1">
      <alignment horizontal="center"/>
    </xf>
    <xf numFmtId="0" fontId="13" fillId="0" borderId="0" xfId="0" applyFont="1"/>
    <xf numFmtId="14" fontId="10" fillId="0" borderId="0" xfId="0" applyNumberFormat="1" applyFont="1" applyFill="1" applyBorder="1" applyAlignment="1" applyProtection="1"/>
    <xf numFmtId="0" fontId="11" fillId="5" borderId="0" xfId="0" applyFont="1" applyFill="1" applyAlignment="1">
      <alignment horizontal="center"/>
    </xf>
    <xf numFmtId="1" fontId="5" fillId="5" borderId="0" xfId="0" applyNumberFormat="1" applyFont="1" applyFill="1" applyAlignment="1">
      <alignment horizontal="center"/>
    </xf>
    <xf numFmtId="0" fontId="14" fillId="0" borderId="0" xfId="0" applyFont="1"/>
    <xf numFmtId="0" fontId="1" fillId="0" borderId="0" xfId="0" applyFont="1"/>
    <xf numFmtId="0" fontId="5" fillId="5" borderId="0" xfId="0" applyFont="1" applyFill="1" applyAlignment="1">
      <alignment horizontal="left"/>
    </xf>
    <xf numFmtId="0" fontId="7" fillId="0" borderId="0" xfId="0" applyFont="1"/>
    <xf numFmtId="0" fontId="15" fillId="0" borderId="0" xfId="0" applyFont="1" applyAlignment="1">
      <alignment horizontal="left" vertical="center"/>
    </xf>
    <xf numFmtId="0" fontId="8" fillId="5" borderId="0" xfId="0" applyFont="1" applyFill="1" applyAlignment="1">
      <alignment horizontal="center"/>
    </xf>
    <xf numFmtId="166" fontId="7" fillId="0" borderId="5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" fillId="0" borderId="4" xfId="0" applyFont="1" applyBorder="1"/>
    <xf numFmtId="0" fontId="15" fillId="0" borderId="0" xfId="0" applyFont="1" applyAlignment="1">
      <alignment vertical="center"/>
    </xf>
    <xf numFmtId="166" fontId="16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5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Komma" xfId="1" builtinId="3"/>
    <cellStyle name="K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154782</xdr:colOff>
      <xdr:row>0</xdr:row>
      <xdr:rowOff>285750</xdr:rowOff>
    </xdr:from>
    <xdr:to>
      <xdr:col>3</xdr:col>
      <xdr:colOff>727902</xdr:colOff>
      <xdr:row>4</xdr:row>
      <xdr:rowOff>187642</xdr:rowOff>
    </xdr:to>
    <xdr:pic>
      <xdr:nvPicPr>
        <xdr:cNvPr id="4" name="Bilde 3" descr="Logo, opphavsrett og skriveregler - Norsk Fysioterapeutforbun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242" y="231140"/>
          <a:ext cx="573120" cy="598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131732</xdr:colOff>
      <xdr:row>0</xdr:row>
      <xdr:rowOff>60797</xdr:rowOff>
    </xdr:from>
    <xdr:to>
      <xdr:col>0</xdr:col>
      <xdr:colOff>952503</xdr:colOff>
      <xdr:row>3</xdr:row>
      <xdr:rowOff>93132</xdr:rowOff>
    </xdr:to>
    <xdr:pic>
      <xdr:nvPicPr>
        <xdr:cNvPr id="2" name="Bilde 1" descr="Logo, opphavsrett og skriveregler - Norsk Fysioterapeutforbun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732" y="60797"/>
          <a:ext cx="820771" cy="8686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131732</xdr:colOff>
      <xdr:row>0</xdr:row>
      <xdr:rowOff>60797</xdr:rowOff>
    </xdr:from>
    <xdr:to>
      <xdr:col>0</xdr:col>
      <xdr:colOff>952503</xdr:colOff>
      <xdr:row>3</xdr:row>
      <xdr:rowOff>86782</xdr:rowOff>
    </xdr:to>
    <xdr:pic>
      <xdr:nvPicPr>
        <xdr:cNvPr id="2" name="Bilde 1" descr="Logo, opphavsrett og skriveregler - Norsk Fysioterapeutforbun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732" y="60797"/>
          <a:ext cx="820771" cy="862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53"/>
  <sheetViews>
    <sheetView showGridLines="0" tabSelected="1" workbookViewId="0">
      <pane xSplit="7" ySplit="9" topLeftCell="J10" activePane="bottomRight" state="frozen"/>
      <selection pane="topRight" activeCell="D1" sqref="D1"/>
      <selection pane="bottomLeft" activeCell="A17" sqref="A17"/>
      <selection pane="bottomRight" activeCell="M9" sqref="M9"/>
    </sheetView>
  </sheetViews>
  <sheetFormatPr baseColWidth="10" defaultColWidth="8.7265625" defaultRowHeight="14.5" outlineLevelRow="1" outlineLevelCol="1" x14ac:dyDescent="0.35"/>
  <cols>
    <col min="1" max="1" width="8.7265625" hidden="1" customWidth="1"/>
    <col min="2" max="2" width="15" hidden="1" customWidth="1"/>
    <col min="3" max="3" width="14.26953125" customWidth="1"/>
    <col min="4" max="4" width="52.26953125" customWidth="1"/>
    <col min="5" max="5" width="50.54296875" hidden="1" customWidth="1" outlineLevel="1"/>
    <col min="6" max="6" width="10.7265625" customWidth="1" collapsed="1"/>
    <col min="7" max="7" width="30.1796875" customWidth="1"/>
    <col min="8" max="20" width="20.54296875" hidden="1" customWidth="1" outlineLevel="1"/>
    <col min="21" max="21" width="7.453125" customWidth="1" collapsed="1"/>
    <col min="22" max="22" width="8.7265625" hidden="1" customWidth="1"/>
    <col min="23" max="24" width="18.7265625" customWidth="1"/>
    <col min="25" max="37" width="14.453125" customWidth="1"/>
  </cols>
  <sheetData>
    <row r="1" spans="1:37" s="44" customFormat="1" ht="18" x14ac:dyDescent="0.4">
      <c r="F1" s="46" t="s">
        <v>33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37" s="44" customFormat="1" ht="3.75" customHeight="1" x14ac:dyDescent="0.35"/>
    <row r="3" spans="1:37" s="44" customFormat="1" x14ac:dyDescent="0.35">
      <c r="F3" s="52" t="s">
        <v>32</v>
      </c>
      <c r="G3" s="47" t="str">
        <f t="array" ref="G3">"930"&amp;" - "&amp;"Region Vest"</f>
        <v>930 - Region Vest</v>
      </c>
    </row>
    <row r="4" spans="1:37" s="44" customFormat="1" x14ac:dyDescent="0.35">
      <c r="F4" s="52" t="s">
        <v>30</v>
      </c>
      <c r="G4" s="47" t="str">
        <f>"1"&amp;" - "&amp;"Standard Budsjett"</f>
        <v>1 - Standard Budsjett</v>
      </c>
    </row>
    <row r="5" spans="1:37" s="44" customFormat="1" ht="15.65" customHeight="1" x14ac:dyDescent="0.35">
      <c r="F5" s="52" t="s">
        <v>41</v>
      </c>
      <c r="G5" s="47">
        <v>202401</v>
      </c>
    </row>
    <row r="6" spans="1:37" s="44" customFormat="1" ht="6.65" hidden="1" customHeight="1" x14ac:dyDescent="0.35">
      <c r="C6" s="35"/>
      <c r="D6" s="35"/>
      <c r="E6" s="35"/>
      <c r="F6" s="35"/>
      <c r="G6" s="35"/>
      <c r="H6" s="48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37" s="44" customFormat="1" ht="21.65" hidden="1" customHeight="1" x14ac:dyDescent="0.35">
      <c r="C7" s="34"/>
      <c r="D7" s="34"/>
      <c r="E7" s="34"/>
      <c r="F7" s="34"/>
      <c r="G7" s="34"/>
      <c r="H7" s="38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spans="1:37" s="44" customFormat="1" ht="21.65" customHeight="1" x14ac:dyDescent="0.35">
      <c r="C8" s="38" t="s">
        <v>25</v>
      </c>
      <c r="D8" s="38" t="s">
        <v>31</v>
      </c>
      <c r="E8" s="38" t="s">
        <v>32</v>
      </c>
      <c r="F8" s="45" t="s">
        <v>50</v>
      </c>
      <c r="G8" s="45" t="s">
        <v>17</v>
      </c>
      <c r="H8" s="36" t="s">
        <v>77</v>
      </c>
      <c r="I8" s="13">
        <v>202401</v>
      </c>
      <c r="J8" s="13">
        <v>202402</v>
      </c>
      <c r="K8" s="13">
        <v>202403</v>
      </c>
      <c r="L8" s="13">
        <v>202404</v>
      </c>
      <c r="M8" s="13">
        <v>202405</v>
      </c>
      <c r="N8" s="13">
        <v>202406</v>
      </c>
      <c r="O8" s="13">
        <v>202407</v>
      </c>
      <c r="P8" s="13">
        <v>202408</v>
      </c>
      <c r="Q8" s="13">
        <v>202409</v>
      </c>
      <c r="R8" s="13">
        <v>202410</v>
      </c>
      <c r="S8" s="13">
        <v>202411</v>
      </c>
      <c r="T8" s="13">
        <v>202412</v>
      </c>
      <c r="U8" s="36"/>
      <c r="W8" s="36" t="s">
        <v>99</v>
      </c>
      <c r="X8" s="36" t="s">
        <v>77</v>
      </c>
      <c r="Y8" s="36" t="s">
        <v>77</v>
      </c>
      <c r="Z8" s="28">
        <f>DATE(LEFT(202401,4),RIGHT(202401,2),1)</f>
        <v>45292</v>
      </c>
      <c r="AA8" s="28">
        <f>DATE(LEFT(202402,4),RIGHT(202402,2),1)</f>
        <v>45323</v>
      </c>
      <c r="AB8" s="28">
        <f>DATE(LEFT(202403,4),RIGHT(202403,2),1)</f>
        <v>45352</v>
      </c>
      <c r="AC8" s="28">
        <f>DATE(LEFT(202404,4),RIGHT(202404,2),1)</f>
        <v>45383</v>
      </c>
      <c r="AD8" s="28">
        <f>DATE(LEFT(202405,4),RIGHT(202405,2),1)</f>
        <v>45413</v>
      </c>
      <c r="AE8" s="28">
        <f>DATE(LEFT(202406,4),RIGHT(202406,2),1)</f>
        <v>45444</v>
      </c>
      <c r="AF8" s="28">
        <f>DATE(LEFT(202407,4),RIGHT(202407,2),1)</f>
        <v>45474</v>
      </c>
      <c r="AG8" s="28">
        <f>DATE(LEFT(202408,4),RIGHT(202408,2),1)</f>
        <v>45505</v>
      </c>
      <c r="AH8" s="28">
        <f>DATE(LEFT(202409,4),RIGHT(202409,2),1)</f>
        <v>45536</v>
      </c>
      <c r="AI8" s="28">
        <f>DATE(LEFT(202410,4),RIGHT(202410,2),1)</f>
        <v>45566</v>
      </c>
      <c r="AJ8" s="28">
        <f>DATE(LEFT(202411,4),RIGHT(202411,2),1)</f>
        <v>45597</v>
      </c>
      <c r="AK8" s="28">
        <f>DATE(LEFT(202412,4),RIGHT(202412,2),1)</f>
        <v>45627</v>
      </c>
    </row>
    <row r="9" spans="1:37" s="44" customFormat="1" ht="18.75" customHeight="1" x14ac:dyDescent="0.35">
      <c r="C9" s="38"/>
      <c r="D9" s="38"/>
      <c r="E9" s="38"/>
      <c r="F9" s="45"/>
      <c r="G9" s="45"/>
      <c r="H9" s="36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36"/>
      <c r="W9" s="42">
        <v>2023</v>
      </c>
      <c r="X9" s="42">
        <v>2023</v>
      </c>
      <c r="Y9" s="42">
        <v>2024</v>
      </c>
      <c r="Z9" s="13">
        <v>2024</v>
      </c>
      <c r="AA9" s="13">
        <v>2024</v>
      </c>
      <c r="AB9" s="13">
        <v>2024</v>
      </c>
      <c r="AC9" s="13">
        <v>2024</v>
      </c>
      <c r="AD9" s="13">
        <v>2024</v>
      </c>
      <c r="AE9" s="13">
        <v>2024</v>
      </c>
      <c r="AF9" s="13">
        <v>2024</v>
      </c>
      <c r="AG9" s="13">
        <v>2024</v>
      </c>
      <c r="AH9" s="13">
        <v>2024</v>
      </c>
      <c r="AI9" s="13">
        <v>2024</v>
      </c>
      <c r="AJ9" s="13">
        <v>2024</v>
      </c>
      <c r="AK9" s="13">
        <v>2024</v>
      </c>
    </row>
    <row r="11" spans="1:37" s="44" customFormat="1" ht="15.65" hidden="1" customHeight="1" outlineLevel="1" x14ac:dyDescent="0.35">
      <c r="A11" s="6"/>
      <c r="B11" s="6"/>
      <c r="C11" s="8"/>
      <c r="D11" s="8"/>
      <c r="E11" s="18"/>
      <c r="F11" s="25">
        <v>4540</v>
      </c>
      <c r="G11" s="44" t="s">
        <v>95</v>
      </c>
      <c r="H11" s="2">
        <f t="shared" ref="H11:H12" si="0">SUM(I11:T11)</f>
        <v>0</v>
      </c>
      <c r="I11" s="1">
        <f t="array" ref="I11">Z11*-1</f>
        <v>0</v>
      </c>
      <c r="J11" s="1">
        <f t="array" ref="J11">AA11*-1</f>
        <v>0</v>
      </c>
      <c r="K11" s="1">
        <f t="array" ref="K11">AB11*-1</f>
        <v>0</v>
      </c>
      <c r="L11" s="1">
        <f t="array" ref="L11">AC11*-1</f>
        <v>0</v>
      </c>
      <c r="M11" s="1">
        <f t="array" ref="M11">AD11*-1</f>
        <v>0</v>
      </c>
      <c r="N11" s="1">
        <f t="array" ref="N11">AE11*-1</f>
        <v>0</v>
      </c>
      <c r="O11" s="1">
        <f t="array" ref="O11">AF11*-1</f>
        <v>0</v>
      </c>
      <c r="P11" s="1">
        <f t="array" ref="P11">AG11*-1</f>
        <v>0</v>
      </c>
      <c r="Q11" s="1">
        <f t="array" ref="Q11">AH11*-1</f>
        <v>0</v>
      </c>
      <c r="R11" s="1">
        <f t="array" ref="R11">AI11*-1</f>
        <v>0</v>
      </c>
      <c r="S11" s="1">
        <f t="array" ref="S11">AJ11*-1</f>
        <v>0</v>
      </c>
      <c r="T11" s="1">
        <f t="array" ref="T11">AK11*-1</f>
        <v>0</v>
      </c>
      <c r="U11" s="8"/>
      <c r="W11" s="12">
        <f t="array" ref="W11">0*-1</f>
        <v>0</v>
      </c>
      <c r="X11" s="12">
        <f t="array" ref="X11">0*-1</f>
        <v>0</v>
      </c>
      <c r="Y11" s="2">
        <f t="shared" ref="Y11:Y12" si="1">SUM(Z11:AK11)</f>
        <v>0</v>
      </c>
      <c r="Z11" s="1">
        <f t="array" ref="Z11">0*-1</f>
        <v>0</v>
      </c>
      <c r="AA11" s="1">
        <f t="array" ref="AA11">0*-1</f>
        <v>0</v>
      </c>
      <c r="AB11" s="1">
        <f t="array" ref="AB11">0*-1</f>
        <v>0</v>
      </c>
      <c r="AC11" s="1">
        <f t="array" ref="AC11">0*-1</f>
        <v>0</v>
      </c>
      <c r="AD11" s="1">
        <f t="array" ref="AD11">0*-1</f>
        <v>0</v>
      </c>
      <c r="AE11" s="1">
        <f t="array" ref="AE11">0*-1</f>
        <v>0</v>
      </c>
      <c r="AF11" s="1">
        <f t="array" ref="AF11">0*-1</f>
        <v>0</v>
      </c>
      <c r="AG11" s="1">
        <f t="array" ref="AG11">0*-1</f>
        <v>0</v>
      </c>
      <c r="AH11" s="1">
        <f t="array" ref="AH11">0*-1</f>
        <v>0</v>
      </c>
      <c r="AI11" s="1">
        <f t="array" ref="AI11">0*-1</f>
        <v>0</v>
      </c>
      <c r="AJ11" s="1">
        <f t="array" ref="AJ11">0*-1</f>
        <v>0</v>
      </c>
      <c r="AK11" s="1">
        <f t="array" ref="AK11">0*-1</f>
        <v>0</v>
      </c>
    </row>
    <row r="12" spans="1:37" s="44" customFormat="1" ht="15.65" hidden="1" customHeight="1" outlineLevel="1" x14ac:dyDescent="0.35">
      <c r="A12" s="6"/>
      <c r="B12" s="6"/>
      <c r="C12" s="8"/>
      <c r="D12" s="8"/>
      <c r="E12" s="18"/>
      <c r="F12" s="25">
        <v>5000</v>
      </c>
      <c r="G12" s="44" t="s">
        <v>73</v>
      </c>
      <c r="H12" s="2">
        <f t="shared" si="0"/>
        <v>0</v>
      </c>
      <c r="I12" s="1">
        <f t="array" ref="I12">Z12*-1</f>
        <v>0</v>
      </c>
      <c r="J12" s="1">
        <f t="array" ref="J12">AA12*-1</f>
        <v>0</v>
      </c>
      <c r="K12" s="1">
        <f t="array" ref="K12">AB12*-1</f>
        <v>0</v>
      </c>
      <c r="L12" s="1">
        <f t="array" ref="L12">AC12*-1</f>
        <v>0</v>
      </c>
      <c r="M12" s="1">
        <f t="array" ref="M12">AD12*-1</f>
        <v>0</v>
      </c>
      <c r="N12" s="1">
        <f t="array" ref="N12">AE12*-1</f>
        <v>0</v>
      </c>
      <c r="O12" s="1">
        <f t="array" ref="O12">AF12*-1</f>
        <v>0</v>
      </c>
      <c r="P12" s="1">
        <f t="array" ref="P12">AG12*-1</f>
        <v>0</v>
      </c>
      <c r="Q12" s="1">
        <f t="array" ref="Q12">AH12*-1</f>
        <v>0</v>
      </c>
      <c r="R12" s="1">
        <f t="array" ref="R12">AI12*-1</f>
        <v>0</v>
      </c>
      <c r="S12" s="1">
        <f t="array" ref="S12">AJ12*-1</f>
        <v>0</v>
      </c>
      <c r="T12" s="1">
        <f t="array" ref="T12">AK12*-1</f>
        <v>0</v>
      </c>
      <c r="U12" s="8"/>
      <c r="W12" s="12">
        <f t="array" ref="W12">0*-1</f>
        <v>0</v>
      </c>
      <c r="X12" s="12">
        <f t="array" ref="X12">0*-1</f>
        <v>0</v>
      </c>
      <c r="Y12" s="2">
        <f t="shared" si="1"/>
        <v>0</v>
      </c>
      <c r="Z12" s="1">
        <f t="array" ref="Z12">0*-1</f>
        <v>0</v>
      </c>
      <c r="AA12" s="1">
        <f t="array" ref="AA12">0*-1</f>
        <v>0</v>
      </c>
      <c r="AB12" s="1">
        <f t="array" ref="AB12">0*-1</f>
        <v>0</v>
      </c>
      <c r="AC12" s="1">
        <f t="array" ref="AC12">0*-1</f>
        <v>0</v>
      </c>
      <c r="AD12" s="1">
        <f t="array" ref="AD12">0*-1</f>
        <v>0</v>
      </c>
      <c r="AE12" s="1">
        <f t="array" ref="AE12">0*-1</f>
        <v>0</v>
      </c>
      <c r="AF12" s="1">
        <f t="array" ref="AF12">0*-1</f>
        <v>0</v>
      </c>
      <c r="AG12" s="1">
        <f t="array" ref="AG12">0*-1</f>
        <v>0</v>
      </c>
      <c r="AH12" s="1">
        <f t="array" ref="AH12">0*-1</f>
        <v>0</v>
      </c>
      <c r="AI12" s="1">
        <f t="array" ref="AI12">0*-1</f>
        <v>0</v>
      </c>
      <c r="AJ12" s="1">
        <f t="array" ref="AJ12">0*-1</f>
        <v>0</v>
      </c>
      <c r="AK12" s="1">
        <f t="array" ref="AK12">0*-1</f>
        <v>0</v>
      </c>
    </row>
    <row r="13" spans="1:37" s="44" customFormat="1" ht="15.65" hidden="1" customHeight="1" outlineLevel="1" x14ac:dyDescent="0.35">
      <c r="A13" s="6"/>
      <c r="B13" s="6"/>
      <c r="C13" s="8"/>
      <c r="D13" s="8"/>
      <c r="E13" s="18"/>
      <c r="F13" s="25">
        <v>5060</v>
      </c>
      <c r="G13" s="44" t="s">
        <v>20</v>
      </c>
      <c r="H13" s="2">
        <f>SUM(I13:T13)</f>
        <v>-52000</v>
      </c>
      <c r="I13" s="1">
        <f t="array" ref="I13">Z13*-1</f>
        <v>-52000</v>
      </c>
      <c r="J13" s="1">
        <f t="array" ref="J13">AA13*-1</f>
        <v>0</v>
      </c>
      <c r="K13" s="1">
        <f t="array" ref="K13">AB13*-1</f>
        <v>0</v>
      </c>
      <c r="L13" s="1">
        <f t="array" ref="L13">AC13*-1</f>
        <v>0</v>
      </c>
      <c r="M13" s="1">
        <f t="array" ref="M13">AD13*-1</f>
        <v>0</v>
      </c>
      <c r="N13" s="1">
        <f t="array" ref="N13">AE13*-1</f>
        <v>0</v>
      </c>
      <c r="O13" s="1">
        <f t="array" ref="O13">AF13*-1</f>
        <v>0</v>
      </c>
      <c r="P13" s="1">
        <f t="array" ref="P13">AG13*-1</f>
        <v>0</v>
      </c>
      <c r="Q13" s="1">
        <f t="array" ref="Q13">AH13*-1</f>
        <v>0</v>
      </c>
      <c r="R13" s="1">
        <f t="array" ref="R13">AI13*-1</f>
        <v>0</v>
      </c>
      <c r="S13" s="1">
        <f t="array" ref="S13">AJ13*-1</f>
        <v>0</v>
      </c>
      <c r="T13" s="1">
        <f t="array" ref="T13">AK13*-1</f>
        <v>0</v>
      </c>
      <c r="U13" s="8"/>
      <c r="W13" s="12">
        <f t="array" ref="W13">26178*-1</f>
        <v>-26178</v>
      </c>
      <c r="X13" s="12">
        <f t="array" ref="X13">34904*-1</f>
        <v>-34904</v>
      </c>
      <c r="Y13" s="2">
        <f>SUM(Z13:AK13)</f>
        <v>52000</v>
      </c>
      <c r="Z13" s="1">
        <f t="array" ref="Z13">-52000*-1</f>
        <v>52000</v>
      </c>
      <c r="AA13" s="1">
        <f t="array" ref="AA13">0*-1</f>
        <v>0</v>
      </c>
      <c r="AB13" s="1">
        <f t="array" ref="AB13">0*-1</f>
        <v>0</v>
      </c>
      <c r="AC13" s="1">
        <f t="array" ref="AC13">0*-1</f>
        <v>0</v>
      </c>
      <c r="AD13" s="1">
        <f t="array" ref="AD13">0*-1</f>
        <v>0</v>
      </c>
      <c r="AE13" s="1">
        <f t="array" ref="AE13">0*-1</f>
        <v>0</v>
      </c>
      <c r="AF13" s="1">
        <f t="array" ref="AF13">0*-1</f>
        <v>0</v>
      </c>
      <c r="AG13" s="1">
        <f t="array" ref="AG13">0*-1</f>
        <v>0</v>
      </c>
      <c r="AH13" s="1">
        <f t="array" ref="AH13">0*-1</f>
        <v>0</v>
      </c>
      <c r="AI13" s="1">
        <f t="array" ref="AI13">0*-1</f>
        <v>0</v>
      </c>
      <c r="AJ13" s="1">
        <f t="array" ref="AJ13">0*-1</f>
        <v>0</v>
      </c>
      <c r="AK13" s="1">
        <f t="array" ref="AK13">0*-1</f>
        <v>0</v>
      </c>
    </row>
    <row r="14" spans="1:37" s="44" customFormat="1" ht="15.65" hidden="1" customHeight="1" outlineLevel="1" x14ac:dyDescent="0.35">
      <c r="A14" s="6"/>
      <c r="B14" s="6"/>
      <c r="C14" s="8"/>
      <c r="D14" s="8"/>
      <c r="E14" s="18"/>
      <c r="F14" s="25">
        <v>5090</v>
      </c>
      <c r="G14" s="44" t="s">
        <v>74</v>
      </c>
      <c r="H14" s="11">
        <f>SUM(I14:T14)</f>
        <v>0</v>
      </c>
      <c r="I14" s="4">
        <f t="shared" ref="I14:T14" si="2">SUM(I12)*12%</f>
        <v>0</v>
      </c>
      <c r="J14" s="4">
        <f t="shared" si="2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  <c r="N14" s="4">
        <f t="shared" si="2"/>
        <v>0</v>
      </c>
      <c r="O14" s="4">
        <f t="shared" si="2"/>
        <v>0</v>
      </c>
      <c r="P14" s="4">
        <f t="shared" si="2"/>
        <v>0</v>
      </c>
      <c r="Q14" s="4">
        <f t="shared" si="2"/>
        <v>0</v>
      </c>
      <c r="R14" s="4">
        <f t="shared" si="2"/>
        <v>0</v>
      </c>
      <c r="S14" s="4">
        <f t="shared" si="2"/>
        <v>0</v>
      </c>
      <c r="T14" s="4">
        <f t="shared" si="2"/>
        <v>0</v>
      </c>
      <c r="U14" s="8"/>
      <c r="W14" s="12">
        <f t="array" ref="W14">0*-1</f>
        <v>0</v>
      </c>
      <c r="X14" s="12">
        <f t="array" ref="X14">0*-1</f>
        <v>0</v>
      </c>
      <c r="Y14" s="11">
        <f>SUM(Z14:AK14)</f>
        <v>0</v>
      </c>
      <c r="Z14" s="3">
        <f t="shared" ref="Z14:AK14" si="3">(SUM(Z12)+SUM(0))*12%</f>
        <v>0</v>
      </c>
      <c r="AA14" s="3">
        <f t="shared" si="3"/>
        <v>0</v>
      </c>
      <c r="AB14" s="3">
        <f t="shared" si="3"/>
        <v>0</v>
      </c>
      <c r="AC14" s="3">
        <f t="shared" si="3"/>
        <v>0</v>
      </c>
      <c r="AD14" s="3">
        <f t="shared" si="3"/>
        <v>0</v>
      </c>
      <c r="AE14" s="3">
        <f t="shared" si="3"/>
        <v>0</v>
      </c>
      <c r="AF14" s="3">
        <f t="shared" si="3"/>
        <v>0</v>
      </c>
      <c r="AG14" s="3">
        <f t="shared" si="3"/>
        <v>0</v>
      </c>
      <c r="AH14" s="3">
        <f t="shared" si="3"/>
        <v>0</v>
      </c>
      <c r="AI14" s="3">
        <f t="shared" si="3"/>
        <v>0</v>
      </c>
      <c r="AJ14" s="3">
        <f t="shared" si="3"/>
        <v>0</v>
      </c>
      <c r="AK14" s="3">
        <f t="shared" si="3"/>
        <v>0</v>
      </c>
    </row>
    <row r="15" spans="1:37" s="44" customFormat="1" ht="15.65" hidden="1" customHeight="1" outlineLevel="1" x14ac:dyDescent="0.35">
      <c r="A15" s="6"/>
      <c r="B15" s="6"/>
      <c r="C15" s="8"/>
      <c r="D15" s="8"/>
      <c r="E15" s="18"/>
      <c r="F15" s="25">
        <v>5400</v>
      </c>
      <c r="G15" s="44" t="s">
        <v>53</v>
      </c>
      <c r="H15" s="11">
        <f t="shared" ref="H15:H35" si="4">SUM(I15:T15)</f>
        <v>-7331.9999999999991</v>
      </c>
      <c r="I15" s="4">
        <f t="array" ref="I15">Z15*-1</f>
        <v>-7331.9999999999991</v>
      </c>
      <c r="J15" s="4">
        <f t="array" ref="J15">AA15*-1</f>
        <v>0</v>
      </c>
      <c r="K15" s="4">
        <f t="array" ref="K15">AB15*-1</f>
        <v>0</v>
      </c>
      <c r="L15" s="4">
        <f t="array" ref="L15">AC15*-1</f>
        <v>0</v>
      </c>
      <c r="M15" s="4">
        <f t="array" ref="M15">AD15*-1</f>
        <v>0</v>
      </c>
      <c r="N15" s="4">
        <f t="array" ref="N15">AE15*-1</f>
        <v>0</v>
      </c>
      <c r="O15" s="4">
        <f t="array" ref="O15">AF15*-1</f>
        <v>0</v>
      </c>
      <c r="P15" s="4">
        <f t="array" ref="P15">AG15*-1</f>
        <v>0</v>
      </c>
      <c r="Q15" s="4">
        <f t="array" ref="Q15">AH15*-1</f>
        <v>0</v>
      </c>
      <c r="R15" s="4">
        <f t="array" ref="R15">AI15*-1</f>
        <v>0</v>
      </c>
      <c r="S15" s="4">
        <f t="array" ref="S15">AJ15*-1</f>
        <v>0</v>
      </c>
      <c r="T15" s="4">
        <f t="array" ref="T15">AK15*-1</f>
        <v>0</v>
      </c>
      <c r="U15" s="8"/>
      <c r="W15" s="12">
        <f t="array" ref="W15">3758.33*-1</f>
        <v>-3758.33</v>
      </c>
      <c r="X15" s="12">
        <f t="array" ref="X15">4921.464*-1</f>
        <v>-4921.4639999999999</v>
      </c>
      <c r="Y15" s="11">
        <f t="shared" ref="Y15:Y35" si="5">SUM(Z15:AK15)</f>
        <v>7331.9999999999991</v>
      </c>
      <c r="Z15" s="3">
        <f t="shared" ref="Z15:AK15" si="6">(SUM(Z12)+SUM(Z13)+SUM(Z17)+SUM(Z18)+SUM(0)+SUM(0)+SUM(0)+SUM(0))*14.1%</f>
        <v>7331.9999999999991</v>
      </c>
      <c r="AA15" s="3">
        <f t="shared" si="6"/>
        <v>0</v>
      </c>
      <c r="AB15" s="3">
        <f t="shared" si="6"/>
        <v>0</v>
      </c>
      <c r="AC15" s="3">
        <f t="shared" si="6"/>
        <v>0</v>
      </c>
      <c r="AD15" s="3">
        <f t="shared" si="6"/>
        <v>0</v>
      </c>
      <c r="AE15" s="3">
        <f t="shared" si="6"/>
        <v>0</v>
      </c>
      <c r="AF15" s="3">
        <f t="shared" si="6"/>
        <v>0</v>
      </c>
      <c r="AG15" s="3">
        <f t="shared" si="6"/>
        <v>0</v>
      </c>
      <c r="AH15" s="3">
        <f t="shared" si="6"/>
        <v>0</v>
      </c>
      <c r="AI15" s="3">
        <f t="shared" si="6"/>
        <v>0</v>
      </c>
      <c r="AJ15" s="3">
        <f t="shared" si="6"/>
        <v>0</v>
      </c>
      <c r="AK15" s="3">
        <f t="shared" si="6"/>
        <v>0</v>
      </c>
    </row>
    <row r="16" spans="1:37" s="44" customFormat="1" ht="15.65" hidden="1" customHeight="1" outlineLevel="1" x14ac:dyDescent="0.35">
      <c r="A16" s="6"/>
      <c r="B16" s="6"/>
      <c r="C16" s="8"/>
      <c r="D16" s="8"/>
      <c r="E16" s="18"/>
      <c r="F16" s="25">
        <v>5410</v>
      </c>
      <c r="G16" s="44" t="s">
        <v>60</v>
      </c>
      <c r="H16" s="11">
        <f t="shared" si="4"/>
        <v>0</v>
      </c>
      <c r="I16" s="4">
        <f t="shared" ref="I16:T16" si="7">SUM(I14)*14.1%</f>
        <v>0</v>
      </c>
      <c r="J16" s="4">
        <f t="shared" si="7"/>
        <v>0</v>
      </c>
      <c r="K16" s="4">
        <f t="shared" si="7"/>
        <v>0</v>
      </c>
      <c r="L16" s="4">
        <f t="shared" si="7"/>
        <v>0</v>
      </c>
      <c r="M16" s="4">
        <f t="shared" si="7"/>
        <v>0</v>
      </c>
      <c r="N16" s="4">
        <f t="shared" si="7"/>
        <v>0</v>
      </c>
      <c r="O16" s="4">
        <f t="shared" si="7"/>
        <v>0</v>
      </c>
      <c r="P16" s="4">
        <f t="shared" si="7"/>
        <v>0</v>
      </c>
      <c r="Q16" s="4">
        <f t="shared" si="7"/>
        <v>0</v>
      </c>
      <c r="R16" s="4">
        <f t="shared" si="7"/>
        <v>0</v>
      </c>
      <c r="S16" s="4">
        <f t="shared" si="7"/>
        <v>0</v>
      </c>
      <c r="T16" s="4">
        <f t="shared" si="7"/>
        <v>0</v>
      </c>
      <c r="U16" s="8"/>
      <c r="W16" s="12">
        <f t="array" ref="W16">0*-1</f>
        <v>0</v>
      </c>
      <c r="X16" s="12">
        <f t="array" ref="X16">0*-1</f>
        <v>0</v>
      </c>
      <c r="Y16" s="11">
        <f t="shared" si="5"/>
        <v>0</v>
      </c>
      <c r="Z16" s="3">
        <f t="shared" ref="Z16:AK16" si="8">SUM(Z14)*14.1%</f>
        <v>0</v>
      </c>
      <c r="AA16" s="3">
        <f t="shared" si="8"/>
        <v>0</v>
      </c>
      <c r="AB16" s="3">
        <f t="shared" si="8"/>
        <v>0</v>
      </c>
      <c r="AC16" s="3">
        <f t="shared" si="8"/>
        <v>0</v>
      </c>
      <c r="AD16" s="3">
        <f t="shared" si="8"/>
        <v>0</v>
      </c>
      <c r="AE16" s="3">
        <f t="shared" si="8"/>
        <v>0</v>
      </c>
      <c r="AF16" s="3">
        <f t="shared" si="8"/>
        <v>0</v>
      </c>
      <c r="AG16" s="3">
        <f t="shared" si="8"/>
        <v>0</v>
      </c>
      <c r="AH16" s="3">
        <f t="shared" si="8"/>
        <v>0</v>
      </c>
      <c r="AI16" s="3">
        <f t="shared" si="8"/>
        <v>0</v>
      </c>
      <c r="AJ16" s="3">
        <f t="shared" si="8"/>
        <v>0</v>
      </c>
      <c r="AK16" s="3">
        <f t="shared" si="8"/>
        <v>0</v>
      </c>
    </row>
    <row r="17" spans="1:38" s="44" customFormat="1" ht="15.65" hidden="1" customHeight="1" outlineLevel="1" x14ac:dyDescent="0.35">
      <c r="A17" s="6"/>
      <c r="B17" s="6"/>
      <c r="C17" s="8"/>
      <c r="D17" s="8"/>
      <c r="E17" s="18"/>
      <c r="F17" s="25">
        <v>5921</v>
      </c>
      <c r="G17" s="44" t="s">
        <v>21</v>
      </c>
      <c r="H17" s="11">
        <f t="shared" si="4"/>
        <v>0</v>
      </c>
      <c r="I17" s="4">
        <f t="shared" ref="I17:T17" si="9">SUM(I12)*16%</f>
        <v>0</v>
      </c>
      <c r="J17" s="4">
        <f t="shared" si="9"/>
        <v>0</v>
      </c>
      <c r="K17" s="4">
        <f t="shared" si="9"/>
        <v>0</v>
      </c>
      <c r="L17" s="4">
        <f t="shared" si="9"/>
        <v>0</v>
      </c>
      <c r="M17" s="4">
        <f t="shared" si="9"/>
        <v>0</v>
      </c>
      <c r="N17" s="4">
        <f t="shared" si="9"/>
        <v>0</v>
      </c>
      <c r="O17" s="4">
        <f t="shared" si="9"/>
        <v>0</v>
      </c>
      <c r="P17" s="4">
        <f t="shared" si="9"/>
        <v>0</v>
      </c>
      <c r="Q17" s="4">
        <f t="shared" si="9"/>
        <v>0</v>
      </c>
      <c r="R17" s="4">
        <f t="shared" si="9"/>
        <v>0</v>
      </c>
      <c r="S17" s="4">
        <f t="shared" si="9"/>
        <v>0</v>
      </c>
      <c r="T17" s="4">
        <f t="shared" si="9"/>
        <v>0</v>
      </c>
      <c r="U17" s="8"/>
      <c r="W17" s="12">
        <f t="array" ref="W17">0*-1</f>
        <v>0</v>
      </c>
      <c r="X17" s="12">
        <f t="array" ref="X17">0*-1</f>
        <v>0</v>
      </c>
      <c r="Y17" s="11">
        <f t="shared" si="5"/>
        <v>0</v>
      </c>
      <c r="Z17" s="3">
        <f t="shared" ref="Z17:AK17" si="10">SUM(Z12)*16%</f>
        <v>0</v>
      </c>
      <c r="AA17" s="3">
        <f t="shared" si="10"/>
        <v>0</v>
      </c>
      <c r="AB17" s="3">
        <f t="shared" si="10"/>
        <v>0</v>
      </c>
      <c r="AC17" s="3">
        <f t="shared" si="10"/>
        <v>0</v>
      </c>
      <c r="AD17" s="3">
        <f t="shared" si="10"/>
        <v>0</v>
      </c>
      <c r="AE17" s="3">
        <f t="shared" si="10"/>
        <v>0</v>
      </c>
      <c r="AF17" s="3">
        <f t="shared" si="10"/>
        <v>0</v>
      </c>
      <c r="AG17" s="3">
        <f t="shared" si="10"/>
        <v>0</v>
      </c>
      <c r="AH17" s="3">
        <f t="shared" si="10"/>
        <v>0</v>
      </c>
      <c r="AI17" s="3">
        <f t="shared" si="10"/>
        <v>0</v>
      </c>
      <c r="AJ17" s="3">
        <f t="shared" si="10"/>
        <v>0</v>
      </c>
      <c r="AK17" s="3">
        <f t="shared" si="10"/>
        <v>0</v>
      </c>
    </row>
    <row r="18" spans="1:38" s="44" customFormat="1" ht="15.65" hidden="1" customHeight="1" outlineLevel="1" x14ac:dyDescent="0.35">
      <c r="A18" s="6"/>
      <c r="B18" s="6"/>
      <c r="C18" s="8"/>
      <c r="D18" s="8"/>
      <c r="E18" s="18"/>
      <c r="F18" s="25">
        <v>5923</v>
      </c>
      <c r="G18" s="44" t="s">
        <v>102</v>
      </c>
      <c r="H18" s="11">
        <f t="shared" si="4"/>
        <v>0</v>
      </c>
      <c r="I18" s="4">
        <f t="shared" ref="I18:T18" si="11">SUM(I12)*2.5%</f>
        <v>0</v>
      </c>
      <c r="J18" s="4">
        <f t="shared" si="11"/>
        <v>0</v>
      </c>
      <c r="K18" s="4">
        <f t="shared" si="11"/>
        <v>0</v>
      </c>
      <c r="L18" s="4">
        <f t="shared" si="11"/>
        <v>0</v>
      </c>
      <c r="M18" s="4">
        <f t="shared" si="11"/>
        <v>0</v>
      </c>
      <c r="N18" s="4">
        <f t="shared" si="11"/>
        <v>0</v>
      </c>
      <c r="O18" s="4">
        <f t="shared" si="11"/>
        <v>0</v>
      </c>
      <c r="P18" s="4">
        <f t="shared" si="11"/>
        <v>0</v>
      </c>
      <c r="Q18" s="4">
        <f t="shared" si="11"/>
        <v>0</v>
      </c>
      <c r="R18" s="4">
        <f t="shared" si="11"/>
        <v>0</v>
      </c>
      <c r="S18" s="4">
        <f t="shared" si="11"/>
        <v>0</v>
      </c>
      <c r="T18" s="4">
        <f t="shared" si="11"/>
        <v>0</v>
      </c>
      <c r="U18" s="8"/>
      <c r="W18" s="12">
        <f t="array" ref="W18">0*-1</f>
        <v>0</v>
      </c>
      <c r="X18" s="12">
        <f t="array" ref="X18">0*-1</f>
        <v>0</v>
      </c>
      <c r="Y18" s="11">
        <f t="shared" si="5"/>
        <v>0</v>
      </c>
      <c r="Z18" s="3">
        <f t="shared" ref="Z18:AK18" si="12">SUM(Z12)*2.5%</f>
        <v>0</v>
      </c>
      <c r="AA18" s="3">
        <f t="shared" si="12"/>
        <v>0</v>
      </c>
      <c r="AB18" s="3">
        <f t="shared" si="12"/>
        <v>0</v>
      </c>
      <c r="AC18" s="3">
        <f t="shared" si="12"/>
        <v>0</v>
      </c>
      <c r="AD18" s="3">
        <f t="shared" si="12"/>
        <v>0</v>
      </c>
      <c r="AE18" s="3">
        <f t="shared" si="12"/>
        <v>0</v>
      </c>
      <c r="AF18" s="3">
        <f t="shared" si="12"/>
        <v>0</v>
      </c>
      <c r="AG18" s="3">
        <f t="shared" si="12"/>
        <v>0</v>
      </c>
      <c r="AH18" s="3">
        <f t="shared" si="12"/>
        <v>0</v>
      </c>
      <c r="AI18" s="3">
        <f t="shared" si="12"/>
        <v>0</v>
      </c>
      <c r="AJ18" s="3">
        <f t="shared" si="12"/>
        <v>0</v>
      </c>
      <c r="AK18" s="3">
        <f t="shared" si="12"/>
        <v>0</v>
      </c>
    </row>
    <row r="19" spans="1:38" s="44" customFormat="1" hidden="1" outlineLevel="1" x14ac:dyDescent="0.35">
      <c r="C19" s="26"/>
      <c r="F19" s="25">
        <v>5931</v>
      </c>
      <c r="G19" s="20" t="s">
        <v>34</v>
      </c>
      <c r="H19" s="2">
        <f t="shared" si="4"/>
        <v>0</v>
      </c>
      <c r="I19" s="1">
        <f t="array" ref="I19">Z19*-1</f>
        <v>0</v>
      </c>
      <c r="J19" s="1">
        <f t="array" ref="J19">AA19*-1</f>
        <v>0</v>
      </c>
      <c r="K19" s="1">
        <f t="array" ref="K19">AB19*-1</f>
        <v>0</v>
      </c>
      <c r="L19" s="1">
        <f t="array" ref="L19">AC19*-1</f>
        <v>0</v>
      </c>
      <c r="M19" s="1">
        <f t="array" ref="M19">AD19*-1</f>
        <v>0</v>
      </c>
      <c r="N19" s="1">
        <f t="array" ref="N19">AE19*-1</f>
        <v>0</v>
      </c>
      <c r="O19" s="1">
        <f t="array" ref="O19">AF19*-1</f>
        <v>0</v>
      </c>
      <c r="P19" s="1">
        <f t="array" ref="P19">AG19*-1</f>
        <v>0</v>
      </c>
      <c r="Q19" s="1">
        <f t="array" ref="Q19">AH19*-1</f>
        <v>0</v>
      </c>
      <c r="R19" s="1">
        <f t="array" ref="R19">AI19*-1</f>
        <v>0</v>
      </c>
      <c r="S19" s="1">
        <f t="array" ref="S19">AJ19*-1</f>
        <v>0</v>
      </c>
      <c r="T19" s="1">
        <f t="array" ref="T19">AK19*-1</f>
        <v>0</v>
      </c>
      <c r="U19" s="22"/>
      <c r="V19" s="10"/>
      <c r="W19" s="12">
        <f t="array" ref="W19">0*-1</f>
        <v>0</v>
      </c>
      <c r="X19" s="12">
        <f t="array" ref="X19">0*-1</f>
        <v>0</v>
      </c>
      <c r="Y19" s="2">
        <f t="shared" si="5"/>
        <v>0</v>
      </c>
      <c r="Z19" s="1">
        <f t="array" ref="Z19">0*-1</f>
        <v>0</v>
      </c>
      <c r="AA19" s="1">
        <f t="array" ref="AA19">0*-1</f>
        <v>0</v>
      </c>
      <c r="AB19" s="1">
        <f t="array" ref="AB19">0*-1</f>
        <v>0</v>
      </c>
      <c r="AC19" s="1">
        <f t="array" ref="AC19">0*-1</f>
        <v>0</v>
      </c>
      <c r="AD19" s="1">
        <f t="array" ref="AD19">0*-1</f>
        <v>0</v>
      </c>
      <c r="AE19" s="1">
        <f t="array" ref="AE19">0*-1</f>
        <v>0</v>
      </c>
      <c r="AF19" s="1">
        <f t="array" ref="AF19">0*-1</f>
        <v>0</v>
      </c>
      <c r="AG19" s="1">
        <f t="array" ref="AG19">0*-1</f>
        <v>0</v>
      </c>
      <c r="AH19" s="1">
        <f t="array" ref="AH19">0*-1</f>
        <v>0</v>
      </c>
      <c r="AI19" s="1">
        <f t="array" ref="AI19">0*-1</f>
        <v>0</v>
      </c>
      <c r="AJ19" s="1">
        <f t="array" ref="AJ19">0*-1</f>
        <v>0</v>
      </c>
      <c r="AK19" s="1">
        <f t="array" ref="AK19">0*-1</f>
        <v>0</v>
      </c>
      <c r="AL19" s="10"/>
    </row>
    <row r="20" spans="1:38" s="44" customFormat="1" hidden="1" outlineLevel="1" x14ac:dyDescent="0.35">
      <c r="C20" s="26"/>
      <c r="F20" s="25">
        <v>5932</v>
      </c>
      <c r="G20" s="20" t="s">
        <v>84</v>
      </c>
      <c r="H20" s="2">
        <f t="shared" si="4"/>
        <v>0</v>
      </c>
      <c r="I20" s="1">
        <f t="array" ref="I20">Z20*-1</f>
        <v>0</v>
      </c>
      <c r="J20" s="1">
        <f t="array" ref="J20">AA20*-1</f>
        <v>0</v>
      </c>
      <c r="K20" s="1">
        <f t="array" ref="K20">AB20*-1</f>
        <v>0</v>
      </c>
      <c r="L20" s="1">
        <f t="array" ref="L20">AC20*-1</f>
        <v>0</v>
      </c>
      <c r="M20" s="1">
        <f t="array" ref="M20">AD20*-1</f>
        <v>0</v>
      </c>
      <c r="N20" s="1">
        <f t="array" ref="N20">AE20*-1</f>
        <v>0</v>
      </c>
      <c r="O20" s="1">
        <f t="array" ref="O20">AF20*-1</f>
        <v>0</v>
      </c>
      <c r="P20" s="1">
        <f t="array" ref="P20">AG20*-1</f>
        <v>0</v>
      </c>
      <c r="Q20" s="1">
        <f t="array" ref="Q20">AH20*-1</f>
        <v>0</v>
      </c>
      <c r="R20" s="1">
        <f t="array" ref="R20">AI20*-1</f>
        <v>0</v>
      </c>
      <c r="S20" s="1">
        <f t="array" ref="S20">AJ20*-1</f>
        <v>0</v>
      </c>
      <c r="T20" s="1">
        <f t="array" ref="T20">AK20*-1</f>
        <v>0</v>
      </c>
      <c r="U20" s="22"/>
      <c r="V20" s="10"/>
      <c r="W20" s="12">
        <f t="array" ref="W20">0*-1</f>
        <v>0</v>
      </c>
      <c r="X20" s="12">
        <f t="array" ref="X20">0*-1</f>
        <v>0</v>
      </c>
      <c r="Y20" s="2">
        <f t="shared" si="5"/>
        <v>0</v>
      </c>
      <c r="Z20" s="1">
        <f t="array" ref="Z20">0*-1</f>
        <v>0</v>
      </c>
      <c r="AA20" s="1">
        <f t="array" ref="AA20">0*-1</f>
        <v>0</v>
      </c>
      <c r="AB20" s="1">
        <f t="array" ref="AB20">0*-1</f>
        <v>0</v>
      </c>
      <c r="AC20" s="1">
        <f t="array" ref="AC20">0*-1</f>
        <v>0</v>
      </c>
      <c r="AD20" s="1">
        <f t="array" ref="AD20">0*-1</f>
        <v>0</v>
      </c>
      <c r="AE20" s="1">
        <f t="array" ref="AE20">0*-1</f>
        <v>0</v>
      </c>
      <c r="AF20" s="1">
        <f t="array" ref="AF20">0*-1</f>
        <v>0</v>
      </c>
      <c r="AG20" s="1">
        <f t="array" ref="AG20">0*-1</f>
        <v>0</v>
      </c>
      <c r="AH20" s="1">
        <f t="array" ref="AH20">0*-1</f>
        <v>0</v>
      </c>
      <c r="AI20" s="1">
        <f t="array" ref="AI20">0*-1</f>
        <v>0</v>
      </c>
      <c r="AJ20" s="1">
        <f t="array" ref="AJ20">0*-1</f>
        <v>0</v>
      </c>
      <c r="AK20" s="1">
        <f t="array" ref="AK20">0*-1</f>
        <v>0</v>
      </c>
      <c r="AL20" s="10"/>
    </row>
    <row r="21" spans="1:38" s="44" customFormat="1" hidden="1" outlineLevel="1" x14ac:dyDescent="0.35">
      <c r="C21" s="26"/>
      <c r="F21" s="25">
        <v>5940</v>
      </c>
      <c r="G21" s="20" t="s">
        <v>7</v>
      </c>
      <c r="H21" s="2">
        <f t="shared" si="4"/>
        <v>0</v>
      </c>
      <c r="I21" s="1">
        <f t="array" ref="I21">Z21*-1</f>
        <v>0</v>
      </c>
      <c r="J21" s="1">
        <f t="array" ref="J21">AA21*-1</f>
        <v>0</v>
      </c>
      <c r="K21" s="1">
        <f t="array" ref="K21">AB21*-1</f>
        <v>0</v>
      </c>
      <c r="L21" s="1">
        <f t="array" ref="L21">AC21*-1</f>
        <v>0</v>
      </c>
      <c r="M21" s="1">
        <f t="array" ref="M21">AD21*-1</f>
        <v>0</v>
      </c>
      <c r="N21" s="1">
        <f t="array" ref="N21">AE21*-1</f>
        <v>0</v>
      </c>
      <c r="O21" s="1">
        <f t="array" ref="O21">AF21*-1</f>
        <v>0</v>
      </c>
      <c r="P21" s="1">
        <f t="array" ref="P21">AG21*-1</f>
        <v>0</v>
      </c>
      <c r="Q21" s="1">
        <f t="array" ref="Q21">AH21*-1</f>
        <v>0</v>
      </c>
      <c r="R21" s="1">
        <f t="array" ref="R21">AI21*-1</f>
        <v>0</v>
      </c>
      <c r="S21" s="1">
        <f t="array" ref="S21">AJ21*-1</f>
        <v>0</v>
      </c>
      <c r="T21" s="1">
        <f t="array" ref="T21">AK21*-1</f>
        <v>0</v>
      </c>
      <c r="U21" s="22"/>
      <c r="V21" s="10"/>
      <c r="W21" s="12">
        <f t="array" ref="W21">0*-1</f>
        <v>0</v>
      </c>
      <c r="X21" s="12">
        <f t="array" ref="X21">0*-1</f>
        <v>0</v>
      </c>
      <c r="Y21" s="2">
        <f t="shared" si="5"/>
        <v>0</v>
      </c>
      <c r="Z21" s="1">
        <f t="array" ref="Z21">0*-1</f>
        <v>0</v>
      </c>
      <c r="AA21" s="1">
        <f t="array" ref="AA21">0*-1</f>
        <v>0</v>
      </c>
      <c r="AB21" s="1">
        <f t="array" ref="AB21">0*-1</f>
        <v>0</v>
      </c>
      <c r="AC21" s="1">
        <f t="array" ref="AC21">0*-1</f>
        <v>0</v>
      </c>
      <c r="AD21" s="1">
        <f t="array" ref="AD21">0*-1</f>
        <v>0</v>
      </c>
      <c r="AE21" s="1">
        <f t="array" ref="AE21">0*-1</f>
        <v>0</v>
      </c>
      <c r="AF21" s="1">
        <f t="array" ref="AF21">0*-1</f>
        <v>0</v>
      </c>
      <c r="AG21" s="1">
        <f t="array" ref="AG21">0*-1</f>
        <v>0</v>
      </c>
      <c r="AH21" s="1">
        <f t="array" ref="AH21">0*-1</f>
        <v>0</v>
      </c>
      <c r="AI21" s="1">
        <f t="array" ref="AI21">0*-1</f>
        <v>0</v>
      </c>
      <c r="AJ21" s="1">
        <f t="array" ref="AJ21">0*-1</f>
        <v>0</v>
      </c>
      <c r="AK21" s="1">
        <f t="array" ref="AK21">0*-1</f>
        <v>0</v>
      </c>
      <c r="AL21" s="10"/>
    </row>
    <row r="22" spans="1:38" s="44" customFormat="1" hidden="1" outlineLevel="1" x14ac:dyDescent="0.35">
      <c r="C22" s="26"/>
      <c r="F22" s="25">
        <v>5990</v>
      </c>
      <c r="G22" s="20" t="s">
        <v>103</v>
      </c>
      <c r="H22" s="2">
        <f t="shared" si="4"/>
        <v>0</v>
      </c>
      <c r="I22" s="1">
        <f t="array" ref="I22">Z22*-1</f>
        <v>0</v>
      </c>
      <c r="J22" s="1">
        <f t="array" ref="J22">AA22*-1</f>
        <v>0</v>
      </c>
      <c r="K22" s="1">
        <f t="array" ref="K22">AB22*-1</f>
        <v>0</v>
      </c>
      <c r="L22" s="1">
        <f t="array" ref="L22">AC22*-1</f>
        <v>0</v>
      </c>
      <c r="M22" s="1">
        <f t="array" ref="M22">AD22*-1</f>
        <v>0</v>
      </c>
      <c r="N22" s="1">
        <f t="array" ref="N22">AE22*-1</f>
        <v>0</v>
      </c>
      <c r="O22" s="1">
        <f t="array" ref="O22">AF22*-1</f>
        <v>0</v>
      </c>
      <c r="P22" s="1">
        <f t="array" ref="P22">AG22*-1</f>
        <v>0</v>
      </c>
      <c r="Q22" s="1">
        <f t="array" ref="Q22">AH22*-1</f>
        <v>0</v>
      </c>
      <c r="R22" s="1">
        <f t="array" ref="R22">AI22*-1</f>
        <v>0</v>
      </c>
      <c r="S22" s="1">
        <f t="array" ref="S22">AJ22*-1</f>
        <v>0</v>
      </c>
      <c r="T22" s="1">
        <f t="array" ref="T22">AK22*-1</f>
        <v>0</v>
      </c>
      <c r="U22" s="22"/>
      <c r="V22" s="10"/>
      <c r="W22" s="12">
        <f t="array" ref="W22">0*-1</f>
        <v>0</v>
      </c>
      <c r="X22" s="12">
        <f t="array" ref="X22">0*-1</f>
        <v>0</v>
      </c>
      <c r="Y22" s="2">
        <f t="shared" si="5"/>
        <v>0</v>
      </c>
      <c r="Z22" s="1">
        <f t="array" ref="Z22">0*-1</f>
        <v>0</v>
      </c>
      <c r="AA22" s="1">
        <f t="array" ref="AA22">0*-1</f>
        <v>0</v>
      </c>
      <c r="AB22" s="1">
        <f t="array" ref="AB22">0*-1</f>
        <v>0</v>
      </c>
      <c r="AC22" s="1">
        <f t="array" ref="AC22">0*-1</f>
        <v>0</v>
      </c>
      <c r="AD22" s="1">
        <f t="array" ref="AD22">0*-1</f>
        <v>0</v>
      </c>
      <c r="AE22" s="1">
        <f t="array" ref="AE22">0*-1</f>
        <v>0</v>
      </c>
      <c r="AF22" s="1">
        <f t="array" ref="AF22">0*-1</f>
        <v>0</v>
      </c>
      <c r="AG22" s="1">
        <f t="array" ref="AG22">0*-1</f>
        <v>0</v>
      </c>
      <c r="AH22" s="1">
        <f t="array" ref="AH22">0*-1</f>
        <v>0</v>
      </c>
      <c r="AI22" s="1">
        <f t="array" ref="AI22">0*-1</f>
        <v>0</v>
      </c>
      <c r="AJ22" s="1">
        <f t="array" ref="AJ22">0*-1</f>
        <v>0</v>
      </c>
      <c r="AK22" s="1">
        <f t="array" ref="AK22">0*-1</f>
        <v>0</v>
      </c>
      <c r="AL22" s="10"/>
    </row>
    <row r="23" spans="1:38" s="44" customFormat="1" hidden="1" outlineLevel="1" x14ac:dyDescent="0.35">
      <c r="C23" s="26"/>
      <c r="F23" s="25">
        <v>6300</v>
      </c>
      <c r="G23" s="20" t="s">
        <v>96</v>
      </c>
      <c r="H23" s="2">
        <f t="shared" si="4"/>
        <v>-20000</v>
      </c>
      <c r="I23" s="1">
        <f t="array" ref="I23">Z23*-1</f>
        <v>-20000</v>
      </c>
      <c r="J23" s="1">
        <f t="array" ref="J23">AA23*-1</f>
        <v>0</v>
      </c>
      <c r="K23" s="1">
        <f t="array" ref="K23">AB23*-1</f>
        <v>0</v>
      </c>
      <c r="L23" s="1">
        <f t="array" ref="L23">AC23*-1</f>
        <v>0</v>
      </c>
      <c r="M23" s="1">
        <f t="array" ref="M23">AD23*-1</f>
        <v>0</v>
      </c>
      <c r="N23" s="1">
        <f t="array" ref="N23">AE23*-1</f>
        <v>0</v>
      </c>
      <c r="O23" s="1">
        <f t="array" ref="O23">AF23*-1</f>
        <v>0</v>
      </c>
      <c r="P23" s="1">
        <f t="array" ref="P23">AG23*-1</f>
        <v>0</v>
      </c>
      <c r="Q23" s="1">
        <f t="array" ref="Q23">AH23*-1</f>
        <v>0</v>
      </c>
      <c r="R23" s="1">
        <f t="array" ref="R23">AI23*-1</f>
        <v>0</v>
      </c>
      <c r="S23" s="1">
        <f t="array" ref="S23">AJ23*-1</f>
        <v>0</v>
      </c>
      <c r="T23" s="1">
        <f t="array" ref="T23">AK23*-1</f>
        <v>0</v>
      </c>
      <c r="U23" s="22"/>
      <c r="V23" s="10"/>
      <c r="W23" s="12">
        <f t="array" ref="W23">0*-1</f>
        <v>0</v>
      </c>
      <c r="X23" s="12">
        <f t="array" ref="X23">0*-1</f>
        <v>0</v>
      </c>
      <c r="Y23" s="2">
        <f t="shared" si="5"/>
        <v>20000</v>
      </c>
      <c r="Z23" s="1">
        <f t="array" ref="Z23">-20000*-1</f>
        <v>20000</v>
      </c>
      <c r="AA23" s="1">
        <f t="array" ref="AA23">0*-1</f>
        <v>0</v>
      </c>
      <c r="AB23" s="1">
        <f t="array" ref="AB23">0*-1</f>
        <v>0</v>
      </c>
      <c r="AC23" s="1">
        <f t="array" ref="AC23">0*-1</f>
        <v>0</v>
      </c>
      <c r="AD23" s="1">
        <f t="array" ref="AD23">0*-1</f>
        <v>0</v>
      </c>
      <c r="AE23" s="1">
        <f t="array" ref="AE23">0*-1</f>
        <v>0</v>
      </c>
      <c r="AF23" s="1">
        <f t="array" ref="AF23">0*-1</f>
        <v>0</v>
      </c>
      <c r="AG23" s="1">
        <f t="array" ref="AG23">0*-1</f>
        <v>0</v>
      </c>
      <c r="AH23" s="1">
        <f t="array" ref="AH23">0*-1</f>
        <v>0</v>
      </c>
      <c r="AI23" s="1">
        <f t="array" ref="AI23">0*-1</f>
        <v>0</v>
      </c>
      <c r="AJ23" s="1">
        <f t="array" ref="AJ23">0*-1</f>
        <v>0</v>
      </c>
      <c r="AK23" s="1">
        <f t="array" ref="AK23">0*-1</f>
        <v>0</v>
      </c>
      <c r="AL23" s="10"/>
    </row>
    <row r="24" spans="1:38" s="44" customFormat="1" hidden="1" outlineLevel="1" x14ac:dyDescent="0.35">
      <c r="C24" s="26"/>
      <c r="F24" s="25">
        <v>6520</v>
      </c>
      <c r="G24" s="20" t="s">
        <v>61</v>
      </c>
      <c r="H24" s="2">
        <f t="shared" si="4"/>
        <v>0</v>
      </c>
      <c r="I24" s="1">
        <f t="array" ref="I24">Z24*-1</f>
        <v>0</v>
      </c>
      <c r="J24" s="1">
        <f t="array" ref="J24">AA24*-1</f>
        <v>0</v>
      </c>
      <c r="K24" s="1">
        <f t="array" ref="K24">AB24*-1</f>
        <v>0</v>
      </c>
      <c r="L24" s="1">
        <f t="array" ref="L24">AC24*-1</f>
        <v>0</v>
      </c>
      <c r="M24" s="1">
        <f t="array" ref="M24">AD24*-1</f>
        <v>0</v>
      </c>
      <c r="N24" s="1">
        <f t="array" ref="N24">AE24*-1</f>
        <v>0</v>
      </c>
      <c r="O24" s="1">
        <f t="array" ref="O24">AF24*-1</f>
        <v>0</v>
      </c>
      <c r="P24" s="1">
        <f t="array" ref="P24">AG24*-1</f>
        <v>0</v>
      </c>
      <c r="Q24" s="1">
        <f t="array" ref="Q24">AH24*-1</f>
        <v>0</v>
      </c>
      <c r="R24" s="1">
        <f t="array" ref="R24">AI24*-1</f>
        <v>0</v>
      </c>
      <c r="S24" s="1">
        <f t="array" ref="S24">AJ24*-1</f>
        <v>0</v>
      </c>
      <c r="T24" s="1">
        <f t="array" ref="T24">AK24*-1</f>
        <v>0</v>
      </c>
      <c r="U24" s="22"/>
      <c r="V24" s="10"/>
      <c r="W24" s="12">
        <f t="array" ref="W24">0*-1</f>
        <v>0</v>
      </c>
      <c r="X24" s="12">
        <f t="array" ref="X24">0*-1</f>
        <v>0</v>
      </c>
      <c r="Y24" s="2">
        <f t="shared" si="5"/>
        <v>0</v>
      </c>
      <c r="Z24" s="1">
        <f t="array" ref="Z24">0*-1</f>
        <v>0</v>
      </c>
      <c r="AA24" s="1">
        <f t="array" ref="AA24">0*-1</f>
        <v>0</v>
      </c>
      <c r="AB24" s="1">
        <f t="array" ref="AB24">0*-1</f>
        <v>0</v>
      </c>
      <c r="AC24" s="1">
        <f t="array" ref="AC24">0*-1</f>
        <v>0</v>
      </c>
      <c r="AD24" s="1">
        <f t="array" ref="AD24">0*-1</f>
        <v>0</v>
      </c>
      <c r="AE24" s="1">
        <f t="array" ref="AE24">0*-1</f>
        <v>0</v>
      </c>
      <c r="AF24" s="1">
        <f t="array" ref="AF24">0*-1</f>
        <v>0</v>
      </c>
      <c r="AG24" s="1">
        <f t="array" ref="AG24">0*-1</f>
        <v>0</v>
      </c>
      <c r="AH24" s="1">
        <f t="array" ref="AH24">0*-1</f>
        <v>0</v>
      </c>
      <c r="AI24" s="1">
        <f t="array" ref="AI24">0*-1</f>
        <v>0</v>
      </c>
      <c r="AJ24" s="1">
        <f t="array" ref="AJ24">0*-1</f>
        <v>0</v>
      </c>
      <c r="AK24" s="1">
        <f t="array" ref="AK24">0*-1</f>
        <v>0</v>
      </c>
      <c r="AL24" s="10"/>
    </row>
    <row r="25" spans="1:38" s="44" customFormat="1" hidden="1" outlineLevel="1" x14ac:dyDescent="0.35">
      <c r="C25" s="26"/>
      <c r="F25" s="25">
        <v>6560</v>
      </c>
      <c r="G25" s="20" t="s">
        <v>85</v>
      </c>
      <c r="H25" s="2">
        <f t="shared" si="4"/>
        <v>0</v>
      </c>
      <c r="I25" s="1">
        <f t="array" ref="I25">Z25*-1</f>
        <v>0</v>
      </c>
      <c r="J25" s="1">
        <f t="array" ref="J25">AA25*-1</f>
        <v>0</v>
      </c>
      <c r="K25" s="1">
        <f t="array" ref="K25">AB25*-1</f>
        <v>0</v>
      </c>
      <c r="L25" s="1">
        <f t="array" ref="L25">AC25*-1</f>
        <v>0</v>
      </c>
      <c r="M25" s="1">
        <f t="array" ref="M25">AD25*-1</f>
        <v>0</v>
      </c>
      <c r="N25" s="1">
        <f t="array" ref="N25">AE25*-1</f>
        <v>0</v>
      </c>
      <c r="O25" s="1">
        <f t="array" ref="O25">AF25*-1</f>
        <v>0</v>
      </c>
      <c r="P25" s="1">
        <f t="array" ref="P25">AG25*-1</f>
        <v>0</v>
      </c>
      <c r="Q25" s="1">
        <f t="array" ref="Q25">AH25*-1</f>
        <v>0</v>
      </c>
      <c r="R25" s="1">
        <f t="array" ref="R25">AI25*-1</f>
        <v>0</v>
      </c>
      <c r="S25" s="1">
        <f t="array" ref="S25">AJ25*-1</f>
        <v>0</v>
      </c>
      <c r="T25" s="1">
        <f t="array" ref="T25">AK25*-1</f>
        <v>0</v>
      </c>
      <c r="U25" s="22"/>
      <c r="V25" s="10"/>
      <c r="W25" s="12">
        <f t="array" ref="W25">0*-1</f>
        <v>0</v>
      </c>
      <c r="X25" s="12">
        <f t="array" ref="X25">0*-1</f>
        <v>0</v>
      </c>
      <c r="Y25" s="2">
        <f t="shared" si="5"/>
        <v>0</v>
      </c>
      <c r="Z25" s="1">
        <f t="array" ref="Z25">0*-1</f>
        <v>0</v>
      </c>
      <c r="AA25" s="1">
        <f t="array" ref="AA25">0*-1</f>
        <v>0</v>
      </c>
      <c r="AB25" s="1">
        <f t="array" ref="AB25">0*-1</f>
        <v>0</v>
      </c>
      <c r="AC25" s="1">
        <f t="array" ref="AC25">0*-1</f>
        <v>0</v>
      </c>
      <c r="AD25" s="1">
        <f t="array" ref="AD25">0*-1</f>
        <v>0</v>
      </c>
      <c r="AE25" s="1">
        <f t="array" ref="AE25">0*-1</f>
        <v>0</v>
      </c>
      <c r="AF25" s="1">
        <f t="array" ref="AF25">0*-1</f>
        <v>0</v>
      </c>
      <c r="AG25" s="1">
        <f t="array" ref="AG25">0*-1</f>
        <v>0</v>
      </c>
      <c r="AH25" s="1">
        <f t="array" ref="AH25">0*-1</f>
        <v>0</v>
      </c>
      <c r="AI25" s="1">
        <f t="array" ref="AI25">0*-1</f>
        <v>0</v>
      </c>
      <c r="AJ25" s="1">
        <f t="array" ref="AJ25">0*-1</f>
        <v>0</v>
      </c>
      <c r="AK25" s="1">
        <f t="array" ref="AK25">0*-1</f>
        <v>0</v>
      </c>
      <c r="AL25" s="10"/>
    </row>
    <row r="26" spans="1:38" s="44" customFormat="1" hidden="1" outlineLevel="1" x14ac:dyDescent="0.35">
      <c r="C26" s="26"/>
      <c r="F26" s="25">
        <v>6800</v>
      </c>
      <c r="G26" s="20" t="s">
        <v>45</v>
      </c>
      <c r="H26" s="2">
        <f t="shared" si="4"/>
        <v>0</v>
      </c>
      <c r="I26" s="1">
        <f t="array" ref="I26">Z26*-1</f>
        <v>0</v>
      </c>
      <c r="J26" s="1">
        <f t="array" ref="J26">AA26*-1</f>
        <v>0</v>
      </c>
      <c r="K26" s="1">
        <f t="array" ref="K26">AB26*-1</f>
        <v>0</v>
      </c>
      <c r="L26" s="1">
        <f t="array" ref="L26">AC26*-1</f>
        <v>0</v>
      </c>
      <c r="M26" s="1">
        <f t="array" ref="M26">AD26*-1</f>
        <v>0</v>
      </c>
      <c r="N26" s="1">
        <f t="array" ref="N26">AE26*-1</f>
        <v>0</v>
      </c>
      <c r="O26" s="1">
        <f t="array" ref="O26">AF26*-1</f>
        <v>0</v>
      </c>
      <c r="P26" s="1">
        <f t="array" ref="P26">AG26*-1</f>
        <v>0</v>
      </c>
      <c r="Q26" s="1">
        <f t="array" ref="Q26">AH26*-1</f>
        <v>0</v>
      </c>
      <c r="R26" s="1">
        <f t="array" ref="R26">AI26*-1</f>
        <v>0</v>
      </c>
      <c r="S26" s="1">
        <f t="array" ref="S26">AJ26*-1</f>
        <v>0</v>
      </c>
      <c r="T26" s="1">
        <f t="array" ref="T26">AK26*-1</f>
        <v>0</v>
      </c>
      <c r="U26" s="22"/>
      <c r="V26" s="10"/>
      <c r="W26" s="12">
        <f t="array" ref="W26">0*-1</f>
        <v>0</v>
      </c>
      <c r="X26" s="12">
        <f t="array" ref="X26">0*-1</f>
        <v>0</v>
      </c>
      <c r="Y26" s="2">
        <f t="shared" si="5"/>
        <v>0</v>
      </c>
      <c r="Z26" s="1">
        <f t="array" ref="Z26">0*-1</f>
        <v>0</v>
      </c>
      <c r="AA26" s="1">
        <f t="array" ref="AA26">0*-1</f>
        <v>0</v>
      </c>
      <c r="AB26" s="1">
        <f t="array" ref="AB26">0*-1</f>
        <v>0</v>
      </c>
      <c r="AC26" s="1">
        <f t="array" ref="AC26">0*-1</f>
        <v>0</v>
      </c>
      <c r="AD26" s="1">
        <f t="array" ref="AD26">0*-1</f>
        <v>0</v>
      </c>
      <c r="AE26" s="1">
        <f t="array" ref="AE26">0*-1</f>
        <v>0</v>
      </c>
      <c r="AF26" s="1">
        <f t="array" ref="AF26">0*-1</f>
        <v>0</v>
      </c>
      <c r="AG26" s="1">
        <f t="array" ref="AG26">0*-1</f>
        <v>0</v>
      </c>
      <c r="AH26" s="1">
        <f t="array" ref="AH26">0*-1</f>
        <v>0</v>
      </c>
      <c r="AI26" s="1">
        <f t="array" ref="AI26">0*-1</f>
        <v>0</v>
      </c>
      <c r="AJ26" s="1">
        <f t="array" ref="AJ26">0*-1</f>
        <v>0</v>
      </c>
      <c r="AK26" s="1">
        <f t="array" ref="AK26">0*-1</f>
        <v>0</v>
      </c>
      <c r="AL26" s="10"/>
    </row>
    <row r="27" spans="1:38" s="44" customFormat="1" hidden="1" outlineLevel="1" x14ac:dyDescent="0.35">
      <c r="C27" s="26"/>
      <c r="F27" s="25">
        <v>6860</v>
      </c>
      <c r="G27" s="20" t="s">
        <v>86</v>
      </c>
      <c r="H27" s="2">
        <f t="shared" si="4"/>
        <v>0</v>
      </c>
      <c r="I27" s="1">
        <f t="array" ref="I27">Z27*-1</f>
        <v>0</v>
      </c>
      <c r="J27" s="1">
        <f t="array" ref="J27">AA27*-1</f>
        <v>0</v>
      </c>
      <c r="K27" s="1">
        <f t="array" ref="K27">AB27*-1</f>
        <v>0</v>
      </c>
      <c r="L27" s="1">
        <f t="array" ref="L27">AC27*-1</f>
        <v>0</v>
      </c>
      <c r="M27" s="1">
        <f t="array" ref="M27">AD27*-1</f>
        <v>0</v>
      </c>
      <c r="N27" s="1">
        <f t="array" ref="N27">AE27*-1</f>
        <v>0</v>
      </c>
      <c r="O27" s="1">
        <f t="array" ref="O27">AF27*-1</f>
        <v>0</v>
      </c>
      <c r="P27" s="1">
        <f t="array" ref="P27">AG27*-1</f>
        <v>0</v>
      </c>
      <c r="Q27" s="1">
        <f t="array" ref="Q27">AH27*-1</f>
        <v>0</v>
      </c>
      <c r="R27" s="1">
        <f t="array" ref="R27">AI27*-1</f>
        <v>0</v>
      </c>
      <c r="S27" s="1">
        <f t="array" ref="S27">AJ27*-1</f>
        <v>0</v>
      </c>
      <c r="T27" s="1">
        <f t="array" ref="T27">AK27*-1</f>
        <v>0</v>
      </c>
      <c r="U27" s="22"/>
      <c r="V27" s="10"/>
      <c r="W27" s="12">
        <f t="array" ref="W27">10250*-1</f>
        <v>-10250</v>
      </c>
      <c r="X27" s="12">
        <f t="array" ref="X27">0*-1</f>
        <v>0</v>
      </c>
      <c r="Y27" s="2">
        <f t="shared" si="5"/>
        <v>0</v>
      </c>
      <c r="Z27" s="1">
        <f t="array" ref="Z27">0*-1</f>
        <v>0</v>
      </c>
      <c r="AA27" s="1">
        <f t="array" ref="AA27">0*-1</f>
        <v>0</v>
      </c>
      <c r="AB27" s="1">
        <f t="array" ref="AB27">0*-1</f>
        <v>0</v>
      </c>
      <c r="AC27" s="1">
        <f t="array" ref="AC27">0*-1</f>
        <v>0</v>
      </c>
      <c r="AD27" s="1">
        <f t="array" ref="AD27">0*-1</f>
        <v>0</v>
      </c>
      <c r="AE27" s="1">
        <f t="array" ref="AE27">0*-1</f>
        <v>0</v>
      </c>
      <c r="AF27" s="1">
        <f t="array" ref="AF27">0*-1</f>
        <v>0</v>
      </c>
      <c r="AG27" s="1">
        <f t="array" ref="AG27">0*-1</f>
        <v>0</v>
      </c>
      <c r="AH27" s="1">
        <f t="array" ref="AH27">0*-1</f>
        <v>0</v>
      </c>
      <c r="AI27" s="1">
        <f t="array" ref="AI27">0*-1</f>
        <v>0</v>
      </c>
      <c r="AJ27" s="1">
        <f t="array" ref="AJ27">0*-1</f>
        <v>0</v>
      </c>
      <c r="AK27" s="1">
        <f t="array" ref="AK27">0*-1</f>
        <v>0</v>
      </c>
      <c r="AL27" s="10"/>
    </row>
    <row r="28" spans="1:38" s="44" customFormat="1" hidden="1" outlineLevel="1" x14ac:dyDescent="0.35">
      <c r="C28" s="26"/>
      <c r="F28" s="25">
        <v>6900</v>
      </c>
      <c r="G28" s="20" t="s">
        <v>97</v>
      </c>
      <c r="H28" s="2">
        <f t="shared" si="4"/>
        <v>0</v>
      </c>
      <c r="I28" s="1">
        <f t="array" ref="I28">Z28*-1</f>
        <v>0</v>
      </c>
      <c r="J28" s="1">
        <f t="array" ref="J28">AA28*-1</f>
        <v>0</v>
      </c>
      <c r="K28" s="1">
        <f t="array" ref="K28">AB28*-1</f>
        <v>0</v>
      </c>
      <c r="L28" s="1">
        <f t="array" ref="L28">AC28*-1</f>
        <v>0</v>
      </c>
      <c r="M28" s="1">
        <f t="array" ref="M28">AD28*-1</f>
        <v>0</v>
      </c>
      <c r="N28" s="1">
        <f t="array" ref="N28">AE28*-1</f>
        <v>0</v>
      </c>
      <c r="O28" s="1">
        <f t="array" ref="O28">AF28*-1</f>
        <v>0</v>
      </c>
      <c r="P28" s="1">
        <f t="array" ref="P28">AG28*-1</f>
        <v>0</v>
      </c>
      <c r="Q28" s="1">
        <f t="array" ref="Q28">AH28*-1</f>
        <v>0</v>
      </c>
      <c r="R28" s="1">
        <f t="array" ref="R28">AI28*-1</f>
        <v>0</v>
      </c>
      <c r="S28" s="1">
        <f t="array" ref="S28">AJ28*-1</f>
        <v>0</v>
      </c>
      <c r="T28" s="1">
        <f t="array" ref="T28">AK28*-1</f>
        <v>0</v>
      </c>
      <c r="U28" s="22"/>
      <c r="V28" s="10"/>
      <c r="W28" s="12">
        <f t="array" ref="W28">0*-1</f>
        <v>0</v>
      </c>
      <c r="X28" s="12">
        <f t="array" ref="X28">1000*-1</f>
        <v>-1000</v>
      </c>
      <c r="Y28" s="2">
        <f t="shared" si="5"/>
        <v>0</v>
      </c>
      <c r="Z28" s="1">
        <f t="array" ref="Z28">0*-1</f>
        <v>0</v>
      </c>
      <c r="AA28" s="1">
        <f t="array" ref="AA28">0*-1</f>
        <v>0</v>
      </c>
      <c r="AB28" s="1">
        <f t="array" ref="AB28">0*-1</f>
        <v>0</v>
      </c>
      <c r="AC28" s="1">
        <f t="array" ref="AC28">0*-1</f>
        <v>0</v>
      </c>
      <c r="AD28" s="1">
        <f t="array" ref="AD28">0*-1</f>
        <v>0</v>
      </c>
      <c r="AE28" s="1">
        <f t="array" ref="AE28">0*-1</f>
        <v>0</v>
      </c>
      <c r="AF28" s="1">
        <f t="array" ref="AF28">0*-1</f>
        <v>0</v>
      </c>
      <c r="AG28" s="1">
        <f t="array" ref="AG28">0*-1</f>
        <v>0</v>
      </c>
      <c r="AH28" s="1">
        <f t="array" ref="AH28">0*-1</f>
        <v>0</v>
      </c>
      <c r="AI28" s="1">
        <f t="array" ref="AI28">0*-1</f>
        <v>0</v>
      </c>
      <c r="AJ28" s="1">
        <f t="array" ref="AJ28">0*-1</f>
        <v>0</v>
      </c>
      <c r="AK28" s="1">
        <f t="array" ref="AK28">0*-1</f>
        <v>0</v>
      </c>
      <c r="AL28" s="10"/>
    </row>
    <row r="29" spans="1:38" s="44" customFormat="1" hidden="1" outlineLevel="1" x14ac:dyDescent="0.35">
      <c r="C29" s="26"/>
      <c r="F29" s="25">
        <v>6940</v>
      </c>
      <c r="G29" s="20" t="s">
        <v>10</v>
      </c>
      <c r="H29" s="2">
        <f t="shared" si="4"/>
        <v>0</v>
      </c>
      <c r="I29" s="1">
        <f t="array" ref="I29">Z29*-1</f>
        <v>0</v>
      </c>
      <c r="J29" s="1">
        <f t="array" ref="J29">AA29*-1</f>
        <v>0</v>
      </c>
      <c r="K29" s="1">
        <f t="array" ref="K29">AB29*-1</f>
        <v>0</v>
      </c>
      <c r="L29" s="1">
        <f t="array" ref="L29">AC29*-1</f>
        <v>0</v>
      </c>
      <c r="M29" s="1">
        <f t="array" ref="M29">AD29*-1</f>
        <v>0</v>
      </c>
      <c r="N29" s="1">
        <f t="array" ref="N29">AE29*-1</f>
        <v>0</v>
      </c>
      <c r="O29" s="1">
        <f t="array" ref="O29">AF29*-1</f>
        <v>0</v>
      </c>
      <c r="P29" s="1">
        <f t="array" ref="P29">AG29*-1</f>
        <v>0</v>
      </c>
      <c r="Q29" s="1">
        <f t="array" ref="Q29">AH29*-1</f>
        <v>0</v>
      </c>
      <c r="R29" s="1">
        <f t="array" ref="R29">AI29*-1</f>
        <v>0</v>
      </c>
      <c r="S29" s="1">
        <f t="array" ref="S29">AJ29*-1</f>
        <v>0</v>
      </c>
      <c r="T29" s="1">
        <f t="array" ref="T29">AK29*-1</f>
        <v>0</v>
      </c>
      <c r="U29" s="22"/>
      <c r="V29" s="10"/>
      <c r="W29" s="12">
        <f t="array" ref="W29">0*-1</f>
        <v>0</v>
      </c>
      <c r="X29" s="12">
        <f t="array" ref="X29">0*-1</f>
        <v>0</v>
      </c>
      <c r="Y29" s="2">
        <f t="shared" si="5"/>
        <v>0</v>
      </c>
      <c r="Z29" s="1">
        <f t="array" ref="Z29">0*-1</f>
        <v>0</v>
      </c>
      <c r="AA29" s="1">
        <f t="array" ref="AA29">0*-1</f>
        <v>0</v>
      </c>
      <c r="AB29" s="1">
        <f t="array" ref="AB29">0*-1</f>
        <v>0</v>
      </c>
      <c r="AC29" s="1">
        <f t="array" ref="AC29">0*-1</f>
        <v>0</v>
      </c>
      <c r="AD29" s="1">
        <f t="array" ref="AD29">0*-1</f>
        <v>0</v>
      </c>
      <c r="AE29" s="1">
        <f t="array" ref="AE29">0*-1</f>
        <v>0</v>
      </c>
      <c r="AF29" s="1">
        <f t="array" ref="AF29">0*-1</f>
        <v>0</v>
      </c>
      <c r="AG29" s="1">
        <f t="array" ref="AG29">0*-1</f>
        <v>0</v>
      </c>
      <c r="AH29" s="1">
        <f t="array" ref="AH29">0*-1</f>
        <v>0</v>
      </c>
      <c r="AI29" s="1">
        <f t="array" ref="AI29">0*-1</f>
        <v>0</v>
      </c>
      <c r="AJ29" s="1">
        <f t="array" ref="AJ29">0*-1</f>
        <v>0</v>
      </c>
      <c r="AK29" s="1">
        <f t="array" ref="AK29">0*-1</f>
        <v>0</v>
      </c>
      <c r="AL29" s="10"/>
    </row>
    <row r="30" spans="1:38" s="44" customFormat="1" hidden="1" outlineLevel="1" x14ac:dyDescent="0.35">
      <c r="C30" s="26"/>
      <c r="F30" s="25">
        <v>7100</v>
      </c>
      <c r="G30" s="20" t="s">
        <v>46</v>
      </c>
      <c r="H30" s="2">
        <f t="shared" si="4"/>
        <v>0</v>
      </c>
      <c r="I30" s="1">
        <f t="array" ref="I30">Z30*-1</f>
        <v>0</v>
      </c>
      <c r="J30" s="1">
        <f t="array" ref="J30">AA30*-1</f>
        <v>0</v>
      </c>
      <c r="K30" s="1">
        <f t="array" ref="K30">AB30*-1</f>
        <v>0</v>
      </c>
      <c r="L30" s="1">
        <f t="array" ref="L30">AC30*-1</f>
        <v>0</v>
      </c>
      <c r="M30" s="1">
        <f t="array" ref="M30">AD30*-1</f>
        <v>0</v>
      </c>
      <c r="N30" s="1">
        <f t="array" ref="N30">AE30*-1</f>
        <v>0</v>
      </c>
      <c r="O30" s="1">
        <f t="array" ref="O30">AF30*-1</f>
        <v>0</v>
      </c>
      <c r="P30" s="1">
        <f t="array" ref="P30">AG30*-1</f>
        <v>0</v>
      </c>
      <c r="Q30" s="1">
        <f t="array" ref="Q30">AH30*-1</f>
        <v>0</v>
      </c>
      <c r="R30" s="1">
        <f t="array" ref="R30">AI30*-1</f>
        <v>0</v>
      </c>
      <c r="S30" s="1">
        <f t="array" ref="S30">AJ30*-1</f>
        <v>0</v>
      </c>
      <c r="T30" s="1">
        <f t="array" ref="T30">AK30*-1</f>
        <v>0</v>
      </c>
      <c r="U30" s="22"/>
      <c r="V30" s="10"/>
      <c r="W30" s="12">
        <f t="array" ref="W30">3626.19*-1</f>
        <v>-3626.19</v>
      </c>
      <c r="X30" s="12">
        <f t="array" ref="X30">1000*-1</f>
        <v>-1000</v>
      </c>
      <c r="Y30" s="2">
        <f t="shared" si="5"/>
        <v>0</v>
      </c>
      <c r="Z30" s="1">
        <f t="array" ref="Z30">0*-1</f>
        <v>0</v>
      </c>
      <c r="AA30" s="1">
        <f t="array" ref="AA30">0*-1</f>
        <v>0</v>
      </c>
      <c r="AB30" s="1">
        <f t="array" ref="AB30">0*-1</f>
        <v>0</v>
      </c>
      <c r="AC30" s="1">
        <f t="array" ref="AC30">0*-1</f>
        <v>0</v>
      </c>
      <c r="AD30" s="1">
        <f t="array" ref="AD30">0*-1</f>
        <v>0</v>
      </c>
      <c r="AE30" s="1">
        <f t="array" ref="AE30">0*-1</f>
        <v>0</v>
      </c>
      <c r="AF30" s="1">
        <f t="array" ref="AF30">0*-1</f>
        <v>0</v>
      </c>
      <c r="AG30" s="1">
        <f t="array" ref="AG30">0*-1</f>
        <v>0</v>
      </c>
      <c r="AH30" s="1">
        <f t="array" ref="AH30">0*-1</f>
        <v>0</v>
      </c>
      <c r="AI30" s="1">
        <f t="array" ref="AI30">0*-1</f>
        <v>0</v>
      </c>
      <c r="AJ30" s="1">
        <f t="array" ref="AJ30">0*-1</f>
        <v>0</v>
      </c>
      <c r="AK30" s="1">
        <f t="array" ref="AK30">0*-1</f>
        <v>0</v>
      </c>
      <c r="AL30" s="10"/>
    </row>
    <row r="31" spans="1:38" s="44" customFormat="1" hidden="1" outlineLevel="1" x14ac:dyDescent="0.35">
      <c r="C31" s="26"/>
      <c r="F31" s="25">
        <v>7140</v>
      </c>
      <c r="G31" s="20" t="s">
        <v>70</v>
      </c>
      <c r="H31" s="2">
        <f t="shared" si="4"/>
        <v>-15000</v>
      </c>
      <c r="I31" s="1">
        <f t="array" ref="I31">Z31*-1</f>
        <v>-15000</v>
      </c>
      <c r="J31" s="1">
        <f t="array" ref="J31">AA31*-1</f>
        <v>0</v>
      </c>
      <c r="K31" s="1">
        <f t="array" ref="K31">AB31*-1</f>
        <v>0</v>
      </c>
      <c r="L31" s="1">
        <f t="array" ref="L31">AC31*-1</f>
        <v>0</v>
      </c>
      <c r="M31" s="1">
        <f t="array" ref="M31">AD31*-1</f>
        <v>0</v>
      </c>
      <c r="N31" s="1">
        <f t="array" ref="N31">AE31*-1</f>
        <v>0</v>
      </c>
      <c r="O31" s="1">
        <f t="array" ref="O31">AF31*-1</f>
        <v>0</v>
      </c>
      <c r="P31" s="1">
        <f t="array" ref="P31">AG31*-1</f>
        <v>0</v>
      </c>
      <c r="Q31" s="1">
        <f t="array" ref="Q31">AH31*-1</f>
        <v>0</v>
      </c>
      <c r="R31" s="1">
        <f t="array" ref="R31">AI31*-1</f>
        <v>0</v>
      </c>
      <c r="S31" s="1">
        <f t="array" ref="S31">AJ31*-1</f>
        <v>0</v>
      </c>
      <c r="T31" s="1">
        <f t="array" ref="T31">AK31*-1</f>
        <v>0</v>
      </c>
      <c r="U31" s="22"/>
      <c r="V31" s="10"/>
      <c r="W31" s="12">
        <f t="array" ref="W31">28696.53*-1</f>
        <v>-28696.53</v>
      </c>
      <c r="X31" s="12">
        <f t="array" ref="X31">48000*-1</f>
        <v>-48000</v>
      </c>
      <c r="Y31" s="2">
        <f t="shared" si="5"/>
        <v>15000</v>
      </c>
      <c r="Z31" s="1">
        <f t="array" ref="Z31">-15000*-1</f>
        <v>15000</v>
      </c>
      <c r="AA31" s="1">
        <f t="array" ref="AA31">0*-1</f>
        <v>0</v>
      </c>
      <c r="AB31" s="1">
        <f t="array" ref="AB31">0*-1</f>
        <v>0</v>
      </c>
      <c r="AC31" s="1">
        <f t="array" ref="AC31">0*-1</f>
        <v>0</v>
      </c>
      <c r="AD31" s="1">
        <f t="array" ref="AD31">0*-1</f>
        <v>0</v>
      </c>
      <c r="AE31" s="1">
        <f t="array" ref="AE31">0*-1</f>
        <v>0</v>
      </c>
      <c r="AF31" s="1">
        <f t="array" ref="AF31">0*-1</f>
        <v>0</v>
      </c>
      <c r="AG31" s="1">
        <f t="array" ref="AG31">0*-1</f>
        <v>0</v>
      </c>
      <c r="AH31" s="1">
        <f t="array" ref="AH31">0*-1</f>
        <v>0</v>
      </c>
      <c r="AI31" s="1">
        <f t="array" ref="AI31">0*-1</f>
        <v>0</v>
      </c>
      <c r="AJ31" s="1">
        <f t="array" ref="AJ31">0*-1</f>
        <v>0</v>
      </c>
      <c r="AK31" s="1">
        <f t="array" ref="AK31">0*-1</f>
        <v>0</v>
      </c>
      <c r="AL31" s="10"/>
    </row>
    <row r="32" spans="1:38" s="44" customFormat="1" hidden="1" outlineLevel="1" x14ac:dyDescent="0.35">
      <c r="C32" s="26"/>
      <c r="F32" s="25">
        <v>7145</v>
      </c>
      <c r="G32" s="20" t="s">
        <v>27</v>
      </c>
      <c r="H32" s="2">
        <f t="shared" si="4"/>
        <v>0</v>
      </c>
      <c r="I32" s="1">
        <f t="array" ref="I32">Z32*-1</f>
        <v>0</v>
      </c>
      <c r="J32" s="1">
        <f t="array" ref="J32">AA32*-1</f>
        <v>0</v>
      </c>
      <c r="K32" s="1">
        <f t="array" ref="K32">AB32*-1</f>
        <v>0</v>
      </c>
      <c r="L32" s="1">
        <f t="array" ref="L32">AC32*-1</f>
        <v>0</v>
      </c>
      <c r="M32" s="1">
        <f t="array" ref="M32">AD32*-1</f>
        <v>0</v>
      </c>
      <c r="N32" s="1">
        <f t="array" ref="N32">AE32*-1</f>
        <v>0</v>
      </c>
      <c r="O32" s="1">
        <f t="array" ref="O32">AF32*-1</f>
        <v>0</v>
      </c>
      <c r="P32" s="1">
        <f t="array" ref="P32">AG32*-1</f>
        <v>0</v>
      </c>
      <c r="Q32" s="1">
        <f t="array" ref="Q32">AH32*-1</f>
        <v>0</v>
      </c>
      <c r="R32" s="1">
        <f t="array" ref="R32">AI32*-1</f>
        <v>0</v>
      </c>
      <c r="S32" s="1">
        <f t="array" ref="S32">AJ32*-1</f>
        <v>0</v>
      </c>
      <c r="T32" s="1">
        <f t="array" ref="T32">AK32*-1</f>
        <v>0</v>
      </c>
      <c r="U32" s="22"/>
      <c r="V32" s="10"/>
      <c r="W32" s="12">
        <f t="array" ref="W32">3480*-1</f>
        <v>-3480</v>
      </c>
      <c r="X32" s="12">
        <f t="array" ref="X32">0*-1</f>
        <v>0</v>
      </c>
      <c r="Y32" s="2">
        <f t="shared" si="5"/>
        <v>0</v>
      </c>
      <c r="Z32" s="1">
        <f t="array" ref="Z32">0*-1</f>
        <v>0</v>
      </c>
      <c r="AA32" s="1">
        <f t="array" ref="AA32">0*-1</f>
        <v>0</v>
      </c>
      <c r="AB32" s="1">
        <f t="array" ref="AB32">0*-1</f>
        <v>0</v>
      </c>
      <c r="AC32" s="1">
        <f t="array" ref="AC32">0*-1</f>
        <v>0</v>
      </c>
      <c r="AD32" s="1">
        <f t="array" ref="AD32">0*-1</f>
        <v>0</v>
      </c>
      <c r="AE32" s="1">
        <f t="array" ref="AE32">0*-1</f>
        <v>0</v>
      </c>
      <c r="AF32" s="1">
        <f t="array" ref="AF32">0*-1</f>
        <v>0</v>
      </c>
      <c r="AG32" s="1">
        <f t="array" ref="AG32">0*-1</f>
        <v>0</v>
      </c>
      <c r="AH32" s="1">
        <f t="array" ref="AH32">0*-1</f>
        <v>0</v>
      </c>
      <c r="AI32" s="1">
        <f t="array" ref="AI32">0*-1</f>
        <v>0</v>
      </c>
      <c r="AJ32" s="1">
        <f t="array" ref="AJ32">0*-1</f>
        <v>0</v>
      </c>
      <c r="AK32" s="1">
        <f t="array" ref="AK32">0*-1</f>
        <v>0</v>
      </c>
      <c r="AL32" s="10"/>
    </row>
    <row r="33" spans="1:38" s="44" customFormat="1" hidden="1" outlineLevel="1" x14ac:dyDescent="0.35">
      <c r="C33" s="26"/>
      <c r="F33" s="25">
        <v>7360</v>
      </c>
      <c r="G33" s="20" t="s">
        <v>75</v>
      </c>
      <c r="H33" s="2">
        <f t="shared" si="4"/>
        <v>0</v>
      </c>
      <c r="I33" s="1">
        <f t="array" ref="I33">Z33*-1</f>
        <v>0</v>
      </c>
      <c r="J33" s="1">
        <f t="array" ref="J33">AA33*-1</f>
        <v>0</v>
      </c>
      <c r="K33" s="1">
        <f t="array" ref="K33">AB33*-1</f>
        <v>0</v>
      </c>
      <c r="L33" s="1">
        <f t="array" ref="L33">AC33*-1</f>
        <v>0</v>
      </c>
      <c r="M33" s="1">
        <f t="array" ref="M33">AD33*-1</f>
        <v>0</v>
      </c>
      <c r="N33" s="1">
        <f t="array" ref="N33">AE33*-1</f>
        <v>0</v>
      </c>
      <c r="O33" s="1">
        <f t="array" ref="O33">AF33*-1</f>
        <v>0</v>
      </c>
      <c r="P33" s="1">
        <f t="array" ref="P33">AG33*-1</f>
        <v>0</v>
      </c>
      <c r="Q33" s="1">
        <f t="array" ref="Q33">AH33*-1</f>
        <v>0</v>
      </c>
      <c r="R33" s="1">
        <f t="array" ref="R33">AI33*-1</f>
        <v>0</v>
      </c>
      <c r="S33" s="1">
        <f t="array" ref="S33">AJ33*-1</f>
        <v>0</v>
      </c>
      <c r="T33" s="1">
        <f t="array" ref="T33">AK33*-1</f>
        <v>0</v>
      </c>
      <c r="U33" s="22"/>
      <c r="V33" s="10"/>
      <c r="W33" s="12">
        <f t="array" ref="W33">328.6*-1</f>
        <v>-328.6</v>
      </c>
      <c r="X33" s="12">
        <f t="array" ref="X33">20000*-1</f>
        <v>-20000</v>
      </c>
      <c r="Y33" s="2">
        <f t="shared" si="5"/>
        <v>0</v>
      </c>
      <c r="Z33" s="1">
        <f t="array" ref="Z33">0*-1</f>
        <v>0</v>
      </c>
      <c r="AA33" s="1">
        <f t="array" ref="AA33">0*-1</f>
        <v>0</v>
      </c>
      <c r="AB33" s="1">
        <f t="array" ref="AB33">0*-1</f>
        <v>0</v>
      </c>
      <c r="AC33" s="1">
        <f t="array" ref="AC33">0*-1</f>
        <v>0</v>
      </c>
      <c r="AD33" s="1">
        <f t="array" ref="AD33">0*-1</f>
        <v>0</v>
      </c>
      <c r="AE33" s="1">
        <f t="array" ref="AE33">0*-1</f>
        <v>0</v>
      </c>
      <c r="AF33" s="1">
        <f t="array" ref="AF33">0*-1</f>
        <v>0</v>
      </c>
      <c r="AG33" s="1">
        <f t="array" ref="AG33">0*-1</f>
        <v>0</v>
      </c>
      <c r="AH33" s="1">
        <f t="array" ref="AH33">0*-1</f>
        <v>0</v>
      </c>
      <c r="AI33" s="1">
        <f t="array" ref="AI33">0*-1</f>
        <v>0</v>
      </c>
      <c r="AJ33" s="1">
        <f t="array" ref="AJ33">0*-1</f>
        <v>0</v>
      </c>
      <c r="AK33" s="1">
        <f t="array" ref="AK33">0*-1</f>
        <v>0</v>
      </c>
      <c r="AL33" s="10"/>
    </row>
    <row r="34" spans="1:38" s="44" customFormat="1" hidden="1" outlineLevel="1" x14ac:dyDescent="0.35">
      <c r="C34" s="26"/>
      <c r="F34" s="25">
        <v>7420</v>
      </c>
      <c r="G34" s="20" t="s">
        <v>11</v>
      </c>
      <c r="H34" s="2">
        <f t="shared" si="4"/>
        <v>0</v>
      </c>
      <c r="I34" s="1">
        <f t="array" ref="I34">Z34*-1</f>
        <v>0</v>
      </c>
      <c r="J34" s="1">
        <f t="array" ref="J34">AA34*-1</f>
        <v>0</v>
      </c>
      <c r="K34" s="1">
        <f t="array" ref="K34">AB34*-1</f>
        <v>0</v>
      </c>
      <c r="L34" s="1">
        <f t="array" ref="L34">AC34*-1</f>
        <v>0</v>
      </c>
      <c r="M34" s="1">
        <f t="array" ref="M34">AD34*-1</f>
        <v>0</v>
      </c>
      <c r="N34" s="1">
        <f t="array" ref="N34">AE34*-1</f>
        <v>0</v>
      </c>
      <c r="O34" s="1">
        <f t="array" ref="O34">AF34*-1</f>
        <v>0</v>
      </c>
      <c r="P34" s="1">
        <f t="array" ref="P34">AG34*-1</f>
        <v>0</v>
      </c>
      <c r="Q34" s="1">
        <f t="array" ref="Q34">AH34*-1</f>
        <v>0</v>
      </c>
      <c r="R34" s="1">
        <f t="array" ref="R34">AI34*-1</f>
        <v>0</v>
      </c>
      <c r="S34" s="1">
        <f t="array" ref="S34">AJ34*-1</f>
        <v>0</v>
      </c>
      <c r="T34" s="1">
        <f t="array" ref="T34">AK34*-1</f>
        <v>0</v>
      </c>
      <c r="U34" s="22"/>
      <c r="V34" s="10"/>
      <c r="W34" s="12">
        <f t="array" ref="W34">0*-1</f>
        <v>0</v>
      </c>
      <c r="X34" s="12">
        <f t="array" ref="X34">0*-1</f>
        <v>0</v>
      </c>
      <c r="Y34" s="2">
        <f t="shared" si="5"/>
        <v>0</v>
      </c>
      <c r="Z34" s="1">
        <f t="array" ref="Z34">0*-1</f>
        <v>0</v>
      </c>
      <c r="AA34" s="1">
        <f t="array" ref="AA34">0*-1</f>
        <v>0</v>
      </c>
      <c r="AB34" s="1">
        <f t="array" ref="AB34">0*-1</f>
        <v>0</v>
      </c>
      <c r="AC34" s="1">
        <f t="array" ref="AC34">0*-1</f>
        <v>0</v>
      </c>
      <c r="AD34" s="1">
        <f t="array" ref="AD34">0*-1</f>
        <v>0</v>
      </c>
      <c r="AE34" s="1">
        <f t="array" ref="AE34">0*-1</f>
        <v>0</v>
      </c>
      <c r="AF34" s="1">
        <f t="array" ref="AF34">0*-1</f>
        <v>0</v>
      </c>
      <c r="AG34" s="1">
        <f t="array" ref="AG34">0*-1</f>
        <v>0</v>
      </c>
      <c r="AH34" s="1">
        <f t="array" ref="AH34">0*-1</f>
        <v>0</v>
      </c>
      <c r="AI34" s="1">
        <f t="array" ref="AI34">0*-1</f>
        <v>0</v>
      </c>
      <c r="AJ34" s="1">
        <f t="array" ref="AJ34">0*-1</f>
        <v>0</v>
      </c>
      <c r="AK34" s="1">
        <f t="array" ref="AK34">0*-1</f>
        <v>0</v>
      </c>
      <c r="AL34" s="10"/>
    </row>
    <row r="35" spans="1:38" s="44" customFormat="1" hidden="1" outlineLevel="1" x14ac:dyDescent="0.35">
      <c r="C35" s="26"/>
      <c r="F35" s="25">
        <v>7770</v>
      </c>
      <c r="G35" s="20" t="s">
        <v>8</v>
      </c>
      <c r="H35" s="2">
        <f t="shared" si="4"/>
        <v>0</v>
      </c>
      <c r="I35" s="1">
        <f t="array" ref="I35">Z35*-1</f>
        <v>0</v>
      </c>
      <c r="J35" s="1">
        <f t="array" ref="J35">AA35*-1</f>
        <v>0</v>
      </c>
      <c r="K35" s="1">
        <f t="array" ref="K35">AB35*-1</f>
        <v>0</v>
      </c>
      <c r="L35" s="1">
        <f t="array" ref="L35">AC35*-1</f>
        <v>0</v>
      </c>
      <c r="M35" s="1">
        <f t="array" ref="M35">AD35*-1</f>
        <v>0</v>
      </c>
      <c r="N35" s="1">
        <f t="array" ref="N35">AE35*-1</f>
        <v>0</v>
      </c>
      <c r="O35" s="1">
        <f t="array" ref="O35">AF35*-1</f>
        <v>0</v>
      </c>
      <c r="P35" s="1">
        <f t="array" ref="P35">AG35*-1</f>
        <v>0</v>
      </c>
      <c r="Q35" s="1">
        <f t="array" ref="Q35">AH35*-1</f>
        <v>0</v>
      </c>
      <c r="R35" s="1">
        <f t="array" ref="R35">AI35*-1</f>
        <v>0</v>
      </c>
      <c r="S35" s="1">
        <f t="array" ref="S35">AJ35*-1</f>
        <v>0</v>
      </c>
      <c r="T35" s="1">
        <f t="array" ref="T35">AK35*-1</f>
        <v>0</v>
      </c>
      <c r="U35" s="22"/>
      <c r="V35" s="10"/>
      <c r="W35" s="12">
        <f t="array" ref="W35">0*-1</f>
        <v>0</v>
      </c>
      <c r="X35" s="12">
        <f t="array" ref="X35">0*-1</f>
        <v>0</v>
      </c>
      <c r="Y35" s="2">
        <f t="shared" si="5"/>
        <v>0</v>
      </c>
      <c r="Z35" s="1">
        <f t="array" ref="Z35">0*-1</f>
        <v>0</v>
      </c>
      <c r="AA35" s="1">
        <f t="array" ref="AA35">0*-1</f>
        <v>0</v>
      </c>
      <c r="AB35" s="1">
        <f t="array" ref="AB35">0*-1</f>
        <v>0</v>
      </c>
      <c r="AC35" s="1">
        <f t="array" ref="AC35">0*-1</f>
        <v>0</v>
      </c>
      <c r="AD35" s="1">
        <f t="array" ref="AD35">0*-1</f>
        <v>0</v>
      </c>
      <c r="AE35" s="1">
        <f t="array" ref="AE35">0*-1</f>
        <v>0</v>
      </c>
      <c r="AF35" s="1">
        <f t="array" ref="AF35">0*-1</f>
        <v>0</v>
      </c>
      <c r="AG35" s="1">
        <f t="array" ref="AG35">0*-1</f>
        <v>0</v>
      </c>
      <c r="AH35" s="1">
        <f t="array" ref="AH35">0*-1</f>
        <v>0</v>
      </c>
      <c r="AI35" s="1">
        <f t="array" ref="AI35">0*-1</f>
        <v>0</v>
      </c>
      <c r="AJ35" s="1">
        <f t="array" ref="AJ35">0*-1</f>
        <v>0</v>
      </c>
      <c r="AK35" s="1">
        <f t="array" ref="AK35">0*-1</f>
        <v>0</v>
      </c>
      <c r="AL35" s="10"/>
    </row>
    <row r="36" spans="1:38" s="44" customFormat="1" ht="15.65" customHeight="1" collapsed="1" x14ac:dyDescent="0.35">
      <c r="A36" s="6">
        <f t="array" ref="A36">IFERROR(93000001,"0")</f>
        <v>93000001</v>
      </c>
      <c r="B36" s="6" t="s">
        <v>67</v>
      </c>
      <c r="C36" s="8">
        <f>IF(A36="","0",A36)</f>
        <v>93000001</v>
      </c>
      <c r="D36" s="24" t="str">
        <f>IF(C36="0","(Ingen Verdi)",B36)</f>
        <v>Styremøter - Region Vest</v>
      </c>
      <c r="E36" s="18">
        <v>930</v>
      </c>
      <c r="H36" s="2">
        <f>SUM(I36:T36)</f>
        <v>-94332</v>
      </c>
      <c r="I36" s="2">
        <f t="shared" ref="I36:T36" si="13">SUM(0)+SUM(I11)+SUM(I12)+SUM(0)+SUM(I13)+SUM(0)+SUM(I14)+SUM(0)+SUM(0)+SUM(I15)+SUM(I16)+SUM(I17)+SUM(I18)+SUM(I19:I35)</f>
        <v>-94332</v>
      </c>
      <c r="J36" s="2">
        <f t="shared" si="13"/>
        <v>0</v>
      </c>
      <c r="K36" s="2">
        <f t="shared" si="13"/>
        <v>0</v>
      </c>
      <c r="L36" s="2">
        <f t="shared" si="13"/>
        <v>0</v>
      </c>
      <c r="M36" s="2">
        <f t="shared" si="13"/>
        <v>0</v>
      </c>
      <c r="N36" s="2">
        <f t="shared" si="13"/>
        <v>0</v>
      </c>
      <c r="O36" s="2">
        <f t="shared" si="13"/>
        <v>0</v>
      </c>
      <c r="P36" s="2">
        <f t="shared" si="13"/>
        <v>0</v>
      </c>
      <c r="Q36" s="2">
        <f t="shared" si="13"/>
        <v>0</v>
      </c>
      <c r="R36" s="2">
        <f t="shared" si="13"/>
        <v>0</v>
      </c>
      <c r="S36" s="2">
        <f t="shared" si="13"/>
        <v>0</v>
      </c>
      <c r="T36" s="2">
        <f t="shared" si="13"/>
        <v>0</v>
      </c>
      <c r="U36" s="21"/>
      <c r="V36" s="19"/>
      <c r="W36" s="2">
        <f t="shared" ref="W36:X36" si="14">SUM(0)+SUM(W11)+SUM(W12)+SUM(0)+SUM(W13)+SUM(0)+SUM(W14)+SUM(0)+SUM(0)+SUM(W15)+SUM(W16)+SUM(W17)+SUM(W18)+SUM(W19:W35)</f>
        <v>-76317.649999999994</v>
      </c>
      <c r="X36" s="2">
        <f t="shared" si="14"/>
        <v>-109825.46400000001</v>
      </c>
      <c r="Y36" s="2">
        <f>SUM(Z36:AK36)</f>
        <v>94332</v>
      </c>
      <c r="Z36" s="2">
        <f t="shared" ref="Z36:AK36" si="15">SUM(0)+SUM(Z11)+SUM(Z12)+SUM(0)+SUM(Z13)+SUM(0)+SUM(Z14)+SUM(0)+SUM(0)+SUM(Z15)+SUM(Z16)+SUM(Z17)+SUM(Z18)+SUM(Z19:Z35)</f>
        <v>94332</v>
      </c>
      <c r="AA36" s="2">
        <f t="shared" si="15"/>
        <v>0</v>
      </c>
      <c r="AB36" s="2">
        <f t="shared" si="15"/>
        <v>0</v>
      </c>
      <c r="AC36" s="2">
        <f t="shared" si="15"/>
        <v>0</v>
      </c>
      <c r="AD36" s="2">
        <f t="shared" si="15"/>
        <v>0</v>
      </c>
      <c r="AE36" s="2">
        <f t="shared" si="15"/>
        <v>0</v>
      </c>
      <c r="AF36" s="2">
        <f t="shared" si="15"/>
        <v>0</v>
      </c>
      <c r="AG36" s="2">
        <f t="shared" si="15"/>
        <v>0</v>
      </c>
      <c r="AH36" s="2">
        <f t="shared" si="15"/>
        <v>0</v>
      </c>
      <c r="AI36" s="2">
        <f t="shared" si="15"/>
        <v>0</v>
      </c>
      <c r="AJ36" s="2">
        <f t="shared" si="15"/>
        <v>0</v>
      </c>
      <c r="AK36" s="2">
        <f t="shared" si="15"/>
        <v>0</v>
      </c>
    </row>
    <row r="37" spans="1:38" s="44" customFormat="1" ht="15.65" hidden="1" customHeight="1" outlineLevel="1" x14ac:dyDescent="0.35">
      <c r="A37" s="6"/>
      <c r="B37" s="6"/>
      <c r="C37" s="8"/>
      <c r="D37" s="8"/>
      <c r="E37" s="18"/>
      <c r="F37" s="25">
        <v>4540</v>
      </c>
      <c r="G37" s="44" t="s">
        <v>95</v>
      </c>
      <c r="H37" s="2">
        <f t="shared" ref="H37:H38" si="16">SUM(I37:T37)</f>
        <v>-10000</v>
      </c>
      <c r="I37" s="1">
        <f t="array" ref="I37">Z37*-1</f>
        <v>-10000</v>
      </c>
      <c r="J37" s="1">
        <f t="array" ref="J37">AA37*-1</f>
        <v>0</v>
      </c>
      <c r="K37" s="1">
        <f t="array" ref="K37">AB37*-1</f>
        <v>0</v>
      </c>
      <c r="L37" s="1">
        <f t="array" ref="L37">AC37*-1</f>
        <v>0</v>
      </c>
      <c r="M37" s="1">
        <f t="array" ref="M37">AD37*-1</f>
        <v>0</v>
      </c>
      <c r="N37" s="1">
        <f t="array" ref="N37">AE37*-1</f>
        <v>0</v>
      </c>
      <c r="O37" s="1">
        <f t="array" ref="O37">AF37*-1</f>
        <v>0</v>
      </c>
      <c r="P37" s="1">
        <f t="array" ref="P37">AG37*-1</f>
        <v>0</v>
      </c>
      <c r="Q37" s="1">
        <f t="array" ref="Q37">AH37*-1</f>
        <v>0</v>
      </c>
      <c r="R37" s="1">
        <f t="array" ref="R37">AI37*-1</f>
        <v>0</v>
      </c>
      <c r="S37" s="1">
        <f t="array" ref="S37">AJ37*-1</f>
        <v>0</v>
      </c>
      <c r="T37" s="1">
        <f t="array" ref="T37">AK37*-1</f>
        <v>0</v>
      </c>
      <c r="U37" s="8"/>
      <c r="W37" s="12">
        <f t="array" ref="W37">0*-1</f>
        <v>0</v>
      </c>
      <c r="X37" s="12">
        <f t="array" ref="X37">30000*-1</f>
        <v>-30000</v>
      </c>
      <c r="Y37" s="2">
        <f t="shared" ref="Y37:Y38" si="17">SUM(Z37:AK37)</f>
        <v>10000</v>
      </c>
      <c r="Z37" s="1">
        <f t="array" ref="Z37">-10000*-1</f>
        <v>10000</v>
      </c>
      <c r="AA37" s="1">
        <f t="array" ref="AA37">0*-1</f>
        <v>0</v>
      </c>
      <c r="AB37" s="1">
        <f t="array" ref="AB37">0*-1</f>
        <v>0</v>
      </c>
      <c r="AC37" s="1">
        <f t="array" ref="AC37">0*-1</f>
        <v>0</v>
      </c>
      <c r="AD37" s="1">
        <f t="array" ref="AD37">0*-1</f>
        <v>0</v>
      </c>
      <c r="AE37" s="1">
        <f t="array" ref="AE37">0*-1</f>
        <v>0</v>
      </c>
      <c r="AF37" s="1">
        <f t="array" ref="AF37">0*-1</f>
        <v>0</v>
      </c>
      <c r="AG37" s="1">
        <f t="array" ref="AG37">0*-1</f>
        <v>0</v>
      </c>
      <c r="AH37" s="1">
        <f t="array" ref="AH37">0*-1</f>
        <v>0</v>
      </c>
      <c r="AI37" s="1">
        <f t="array" ref="AI37">0*-1</f>
        <v>0</v>
      </c>
      <c r="AJ37" s="1">
        <f t="array" ref="AJ37">0*-1</f>
        <v>0</v>
      </c>
      <c r="AK37" s="1">
        <f t="array" ref="AK37">0*-1</f>
        <v>0</v>
      </c>
    </row>
    <row r="38" spans="1:38" s="44" customFormat="1" ht="15.65" hidden="1" customHeight="1" outlineLevel="1" x14ac:dyDescent="0.35">
      <c r="A38" s="6"/>
      <c r="B38" s="6"/>
      <c r="C38" s="8"/>
      <c r="D38" s="8"/>
      <c r="E38" s="18"/>
      <c r="F38" s="25">
        <v>5000</v>
      </c>
      <c r="G38" s="44" t="s">
        <v>73</v>
      </c>
      <c r="H38" s="2">
        <f t="shared" si="16"/>
        <v>0</v>
      </c>
      <c r="I38" s="1">
        <f t="array" ref="I38">Z38*-1</f>
        <v>0</v>
      </c>
      <c r="J38" s="1">
        <f t="array" ref="J38">AA38*-1</f>
        <v>0</v>
      </c>
      <c r="K38" s="1">
        <f t="array" ref="K38">AB38*-1</f>
        <v>0</v>
      </c>
      <c r="L38" s="1">
        <f t="array" ref="L38">AC38*-1</f>
        <v>0</v>
      </c>
      <c r="M38" s="1">
        <f t="array" ref="M38">AD38*-1</f>
        <v>0</v>
      </c>
      <c r="N38" s="1">
        <f t="array" ref="N38">AE38*-1</f>
        <v>0</v>
      </c>
      <c r="O38" s="1">
        <f t="array" ref="O38">AF38*-1</f>
        <v>0</v>
      </c>
      <c r="P38" s="1">
        <f t="array" ref="P38">AG38*-1</f>
        <v>0</v>
      </c>
      <c r="Q38" s="1">
        <f t="array" ref="Q38">AH38*-1</f>
        <v>0</v>
      </c>
      <c r="R38" s="1">
        <f t="array" ref="R38">AI38*-1</f>
        <v>0</v>
      </c>
      <c r="S38" s="1">
        <f t="array" ref="S38">AJ38*-1</f>
        <v>0</v>
      </c>
      <c r="T38" s="1">
        <f t="array" ref="T38">AK38*-1</f>
        <v>0</v>
      </c>
      <c r="U38" s="8"/>
      <c r="W38" s="12">
        <f t="array" ref="W38">0*-1</f>
        <v>0</v>
      </c>
      <c r="X38" s="12">
        <f t="array" ref="X38">0*-1</f>
        <v>0</v>
      </c>
      <c r="Y38" s="2">
        <f t="shared" si="17"/>
        <v>0</v>
      </c>
      <c r="Z38" s="1">
        <f t="array" ref="Z38">0*-1</f>
        <v>0</v>
      </c>
      <c r="AA38" s="1">
        <f t="array" ref="AA38">0*-1</f>
        <v>0</v>
      </c>
      <c r="AB38" s="1">
        <f t="array" ref="AB38">0*-1</f>
        <v>0</v>
      </c>
      <c r="AC38" s="1">
        <f t="array" ref="AC38">0*-1</f>
        <v>0</v>
      </c>
      <c r="AD38" s="1">
        <f t="array" ref="AD38">0*-1</f>
        <v>0</v>
      </c>
      <c r="AE38" s="1">
        <f t="array" ref="AE38">0*-1</f>
        <v>0</v>
      </c>
      <c r="AF38" s="1">
        <f t="array" ref="AF38">0*-1</f>
        <v>0</v>
      </c>
      <c r="AG38" s="1">
        <f t="array" ref="AG38">0*-1</f>
        <v>0</v>
      </c>
      <c r="AH38" s="1">
        <f t="array" ref="AH38">0*-1</f>
        <v>0</v>
      </c>
      <c r="AI38" s="1">
        <f t="array" ref="AI38">0*-1</f>
        <v>0</v>
      </c>
      <c r="AJ38" s="1">
        <f t="array" ref="AJ38">0*-1</f>
        <v>0</v>
      </c>
      <c r="AK38" s="1">
        <f t="array" ref="AK38">0*-1</f>
        <v>0</v>
      </c>
    </row>
    <row r="39" spans="1:38" s="44" customFormat="1" ht="15.65" hidden="1" customHeight="1" outlineLevel="1" x14ac:dyDescent="0.35">
      <c r="A39" s="6"/>
      <c r="B39" s="6"/>
      <c r="C39" s="8"/>
      <c r="D39" s="8"/>
      <c r="E39" s="18"/>
      <c r="F39" s="25">
        <v>5060</v>
      </c>
      <c r="G39" s="44" t="s">
        <v>20</v>
      </c>
      <c r="H39" s="2">
        <f>SUM(I39:T39)</f>
        <v>0</v>
      </c>
      <c r="I39" s="1">
        <f t="array" ref="I39">Z39*-1</f>
        <v>0</v>
      </c>
      <c r="J39" s="1">
        <f t="array" ref="J39">AA39*-1</f>
        <v>0</v>
      </c>
      <c r="K39" s="1">
        <f t="array" ref="K39">AB39*-1</f>
        <v>0</v>
      </c>
      <c r="L39" s="1">
        <f t="array" ref="L39">AC39*-1</f>
        <v>0</v>
      </c>
      <c r="M39" s="1">
        <f t="array" ref="M39">AD39*-1</f>
        <v>0</v>
      </c>
      <c r="N39" s="1">
        <f t="array" ref="N39">AE39*-1</f>
        <v>0</v>
      </c>
      <c r="O39" s="1">
        <f t="array" ref="O39">AF39*-1</f>
        <v>0</v>
      </c>
      <c r="P39" s="1">
        <f t="array" ref="P39">AG39*-1</f>
        <v>0</v>
      </c>
      <c r="Q39" s="1">
        <f t="array" ref="Q39">AH39*-1</f>
        <v>0</v>
      </c>
      <c r="R39" s="1">
        <f t="array" ref="R39">AI39*-1</f>
        <v>0</v>
      </c>
      <c r="S39" s="1">
        <f t="array" ref="S39">AJ39*-1</f>
        <v>0</v>
      </c>
      <c r="T39" s="1">
        <f t="array" ref="T39">AK39*-1</f>
        <v>0</v>
      </c>
      <c r="U39" s="8"/>
      <c r="W39" s="12">
        <f t="array" ref="W39">6691*-1</f>
        <v>-6691</v>
      </c>
      <c r="X39" s="12">
        <f t="array" ref="X39">0*-1</f>
        <v>0</v>
      </c>
      <c r="Y39" s="2">
        <f>SUM(Z39:AK39)</f>
        <v>0</v>
      </c>
      <c r="Z39" s="1">
        <f t="array" ref="Z39">0*-1</f>
        <v>0</v>
      </c>
      <c r="AA39" s="1">
        <f t="array" ref="AA39">0*-1</f>
        <v>0</v>
      </c>
      <c r="AB39" s="1">
        <f t="array" ref="AB39">0*-1</f>
        <v>0</v>
      </c>
      <c r="AC39" s="1">
        <f t="array" ref="AC39">0*-1</f>
        <v>0</v>
      </c>
      <c r="AD39" s="1">
        <f t="array" ref="AD39">0*-1</f>
        <v>0</v>
      </c>
      <c r="AE39" s="1">
        <f t="array" ref="AE39">0*-1</f>
        <v>0</v>
      </c>
      <c r="AF39" s="1">
        <f t="array" ref="AF39">0*-1</f>
        <v>0</v>
      </c>
      <c r="AG39" s="1">
        <f t="array" ref="AG39">0*-1</f>
        <v>0</v>
      </c>
      <c r="AH39" s="1">
        <f t="array" ref="AH39">0*-1</f>
        <v>0</v>
      </c>
      <c r="AI39" s="1">
        <f t="array" ref="AI39">0*-1</f>
        <v>0</v>
      </c>
      <c r="AJ39" s="1">
        <f t="array" ref="AJ39">0*-1</f>
        <v>0</v>
      </c>
      <c r="AK39" s="1">
        <f t="array" ref="AK39">0*-1</f>
        <v>0</v>
      </c>
    </row>
    <row r="40" spans="1:38" s="44" customFormat="1" ht="15.65" hidden="1" customHeight="1" outlineLevel="1" x14ac:dyDescent="0.35">
      <c r="A40" s="6"/>
      <c r="B40" s="6"/>
      <c r="C40" s="8"/>
      <c r="D40" s="8"/>
      <c r="E40" s="18"/>
      <c r="F40" s="25">
        <v>5090</v>
      </c>
      <c r="G40" s="44" t="s">
        <v>74</v>
      </c>
      <c r="H40" s="11">
        <f>SUM(I40:T40)</f>
        <v>0</v>
      </c>
      <c r="I40" s="4">
        <f t="shared" ref="I40:T40" si="18">SUM(I38)*12%</f>
        <v>0</v>
      </c>
      <c r="J40" s="4">
        <f t="shared" si="18"/>
        <v>0</v>
      </c>
      <c r="K40" s="4">
        <f t="shared" si="18"/>
        <v>0</v>
      </c>
      <c r="L40" s="4">
        <f t="shared" si="18"/>
        <v>0</v>
      </c>
      <c r="M40" s="4">
        <f t="shared" si="18"/>
        <v>0</v>
      </c>
      <c r="N40" s="4">
        <f t="shared" si="18"/>
        <v>0</v>
      </c>
      <c r="O40" s="4">
        <f t="shared" si="18"/>
        <v>0</v>
      </c>
      <c r="P40" s="4">
        <f t="shared" si="18"/>
        <v>0</v>
      </c>
      <c r="Q40" s="4">
        <f t="shared" si="18"/>
        <v>0</v>
      </c>
      <c r="R40" s="4">
        <f t="shared" si="18"/>
        <v>0</v>
      </c>
      <c r="S40" s="4">
        <f t="shared" si="18"/>
        <v>0</v>
      </c>
      <c r="T40" s="4">
        <f t="shared" si="18"/>
        <v>0</v>
      </c>
      <c r="U40" s="8"/>
      <c r="W40" s="12">
        <f t="array" ref="W40">0*-1</f>
        <v>0</v>
      </c>
      <c r="X40" s="12">
        <f t="array" ref="X40">0*-1</f>
        <v>0</v>
      </c>
      <c r="Y40" s="11">
        <f>SUM(Z40:AK40)</f>
        <v>0</v>
      </c>
      <c r="Z40" s="3">
        <f t="shared" ref="Z40:AK40" si="19">(SUM(Z38)+SUM(0))*12%</f>
        <v>0</v>
      </c>
      <c r="AA40" s="3">
        <f t="shared" si="19"/>
        <v>0</v>
      </c>
      <c r="AB40" s="3">
        <f t="shared" si="19"/>
        <v>0</v>
      </c>
      <c r="AC40" s="3">
        <f t="shared" si="19"/>
        <v>0</v>
      </c>
      <c r="AD40" s="3">
        <f t="shared" si="19"/>
        <v>0</v>
      </c>
      <c r="AE40" s="3">
        <f t="shared" si="19"/>
        <v>0</v>
      </c>
      <c r="AF40" s="3">
        <f t="shared" si="19"/>
        <v>0</v>
      </c>
      <c r="AG40" s="3">
        <f t="shared" si="19"/>
        <v>0</v>
      </c>
      <c r="AH40" s="3">
        <f t="shared" si="19"/>
        <v>0</v>
      </c>
      <c r="AI40" s="3">
        <f t="shared" si="19"/>
        <v>0</v>
      </c>
      <c r="AJ40" s="3">
        <f t="shared" si="19"/>
        <v>0</v>
      </c>
      <c r="AK40" s="3">
        <f t="shared" si="19"/>
        <v>0</v>
      </c>
    </row>
    <row r="41" spans="1:38" s="44" customFormat="1" ht="15.65" hidden="1" customHeight="1" outlineLevel="1" x14ac:dyDescent="0.35">
      <c r="A41" s="6"/>
      <c r="B41" s="6"/>
      <c r="C41" s="8"/>
      <c r="D41" s="8"/>
      <c r="E41" s="18"/>
      <c r="F41" s="25">
        <v>5400</v>
      </c>
      <c r="G41" s="44" t="s">
        <v>53</v>
      </c>
      <c r="H41" s="11">
        <f t="shared" ref="H41:H61" si="20">SUM(I41:T41)</f>
        <v>0</v>
      </c>
      <c r="I41" s="4">
        <f t="array" ref="I41">Z41*-1</f>
        <v>0</v>
      </c>
      <c r="J41" s="4">
        <f t="array" ref="J41">AA41*-1</f>
        <v>0</v>
      </c>
      <c r="K41" s="4">
        <f t="array" ref="K41">AB41*-1</f>
        <v>0</v>
      </c>
      <c r="L41" s="4">
        <f t="array" ref="L41">AC41*-1</f>
        <v>0</v>
      </c>
      <c r="M41" s="4">
        <f t="array" ref="M41">AD41*-1</f>
        <v>0</v>
      </c>
      <c r="N41" s="4">
        <f t="array" ref="N41">AE41*-1</f>
        <v>0</v>
      </c>
      <c r="O41" s="4">
        <f t="array" ref="O41">AF41*-1</f>
        <v>0</v>
      </c>
      <c r="P41" s="4">
        <f t="array" ref="P41">AG41*-1</f>
        <v>0</v>
      </c>
      <c r="Q41" s="4">
        <f t="array" ref="Q41">AH41*-1</f>
        <v>0</v>
      </c>
      <c r="R41" s="4">
        <f t="array" ref="R41">AI41*-1</f>
        <v>0</v>
      </c>
      <c r="S41" s="4">
        <f t="array" ref="S41">AJ41*-1</f>
        <v>0</v>
      </c>
      <c r="T41" s="4">
        <f t="array" ref="T41">AK41*-1</f>
        <v>0</v>
      </c>
      <c r="U41" s="8"/>
      <c r="W41" s="12">
        <f t="array" ref="W41">944.66*-1</f>
        <v>-944.66</v>
      </c>
      <c r="X41" s="12">
        <f t="array" ref="X41">0*-1</f>
        <v>0</v>
      </c>
      <c r="Y41" s="11">
        <f t="shared" ref="Y41:Y61" si="21">SUM(Z41:AK41)</f>
        <v>0</v>
      </c>
      <c r="Z41" s="3">
        <f t="shared" ref="Z41:AK41" si="22">(SUM(Z38)+SUM(Z39)+SUM(Z43)+SUM(Z44)+SUM(0)+SUM(0)+SUM(0)+SUM(0))*14.1%</f>
        <v>0</v>
      </c>
      <c r="AA41" s="3">
        <f t="shared" si="22"/>
        <v>0</v>
      </c>
      <c r="AB41" s="3">
        <f t="shared" si="22"/>
        <v>0</v>
      </c>
      <c r="AC41" s="3">
        <f t="shared" si="22"/>
        <v>0</v>
      </c>
      <c r="AD41" s="3">
        <f t="shared" si="22"/>
        <v>0</v>
      </c>
      <c r="AE41" s="3">
        <f t="shared" si="22"/>
        <v>0</v>
      </c>
      <c r="AF41" s="3">
        <f t="shared" si="22"/>
        <v>0</v>
      </c>
      <c r="AG41" s="3">
        <f t="shared" si="22"/>
        <v>0</v>
      </c>
      <c r="AH41" s="3">
        <f t="shared" si="22"/>
        <v>0</v>
      </c>
      <c r="AI41" s="3">
        <f t="shared" si="22"/>
        <v>0</v>
      </c>
      <c r="AJ41" s="3">
        <f t="shared" si="22"/>
        <v>0</v>
      </c>
      <c r="AK41" s="3">
        <f t="shared" si="22"/>
        <v>0</v>
      </c>
    </row>
    <row r="42" spans="1:38" s="44" customFormat="1" ht="15.65" hidden="1" customHeight="1" outlineLevel="1" x14ac:dyDescent="0.35">
      <c r="A42" s="6"/>
      <c r="B42" s="6"/>
      <c r="C42" s="8"/>
      <c r="D42" s="8"/>
      <c r="E42" s="18"/>
      <c r="F42" s="25">
        <v>5410</v>
      </c>
      <c r="G42" s="44" t="s">
        <v>60</v>
      </c>
      <c r="H42" s="11">
        <f t="shared" si="20"/>
        <v>0</v>
      </c>
      <c r="I42" s="4">
        <f t="shared" ref="I42:T42" si="23">SUM(I40)*14.1%</f>
        <v>0</v>
      </c>
      <c r="J42" s="4">
        <f t="shared" si="23"/>
        <v>0</v>
      </c>
      <c r="K42" s="4">
        <f t="shared" si="23"/>
        <v>0</v>
      </c>
      <c r="L42" s="4">
        <f t="shared" si="23"/>
        <v>0</v>
      </c>
      <c r="M42" s="4">
        <f t="shared" si="23"/>
        <v>0</v>
      </c>
      <c r="N42" s="4">
        <f t="shared" si="23"/>
        <v>0</v>
      </c>
      <c r="O42" s="4">
        <f t="shared" si="23"/>
        <v>0</v>
      </c>
      <c r="P42" s="4">
        <f t="shared" si="23"/>
        <v>0</v>
      </c>
      <c r="Q42" s="4">
        <f t="shared" si="23"/>
        <v>0</v>
      </c>
      <c r="R42" s="4">
        <f t="shared" si="23"/>
        <v>0</v>
      </c>
      <c r="S42" s="4">
        <f t="shared" si="23"/>
        <v>0</v>
      </c>
      <c r="T42" s="4">
        <f t="shared" si="23"/>
        <v>0</v>
      </c>
      <c r="U42" s="8"/>
      <c r="W42" s="12">
        <f t="array" ref="W42">0*-1</f>
        <v>0</v>
      </c>
      <c r="X42" s="12">
        <f t="array" ref="X42">0*-1</f>
        <v>0</v>
      </c>
      <c r="Y42" s="11">
        <f t="shared" si="21"/>
        <v>0</v>
      </c>
      <c r="Z42" s="3">
        <f t="shared" ref="Z42:AK42" si="24">SUM(Z40)*14.1%</f>
        <v>0</v>
      </c>
      <c r="AA42" s="3">
        <f t="shared" si="24"/>
        <v>0</v>
      </c>
      <c r="AB42" s="3">
        <f t="shared" si="24"/>
        <v>0</v>
      </c>
      <c r="AC42" s="3">
        <f t="shared" si="24"/>
        <v>0</v>
      </c>
      <c r="AD42" s="3">
        <f t="shared" si="24"/>
        <v>0</v>
      </c>
      <c r="AE42" s="3">
        <f t="shared" si="24"/>
        <v>0</v>
      </c>
      <c r="AF42" s="3">
        <f t="shared" si="24"/>
        <v>0</v>
      </c>
      <c r="AG42" s="3">
        <f t="shared" si="24"/>
        <v>0</v>
      </c>
      <c r="AH42" s="3">
        <f t="shared" si="24"/>
        <v>0</v>
      </c>
      <c r="AI42" s="3">
        <f t="shared" si="24"/>
        <v>0</v>
      </c>
      <c r="AJ42" s="3">
        <f t="shared" si="24"/>
        <v>0</v>
      </c>
      <c r="AK42" s="3">
        <f t="shared" si="24"/>
        <v>0</v>
      </c>
    </row>
    <row r="43" spans="1:38" s="44" customFormat="1" ht="15.65" hidden="1" customHeight="1" outlineLevel="1" x14ac:dyDescent="0.35">
      <c r="A43" s="6"/>
      <c r="B43" s="6"/>
      <c r="C43" s="8"/>
      <c r="D43" s="8"/>
      <c r="E43" s="18"/>
      <c r="F43" s="25">
        <v>5921</v>
      </c>
      <c r="G43" s="44" t="s">
        <v>21</v>
      </c>
      <c r="H43" s="11">
        <f t="shared" si="20"/>
        <v>0</v>
      </c>
      <c r="I43" s="4">
        <f t="shared" ref="I43:T43" si="25">SUM(I38)*16%</f>
        <v>0</v>
      </c>
      <c r="J43" s="4">
        <f t="shared" si="25"/>
        <v>0</v>
      </c>
      <c r="K43" s="4">
        <f t="shared" si="25"/>
        <v>0</v>
      </c>
      <c r="L43" s="4">
        <f t="shared" si="25"/>
        <v>0</v>
      </c>
      <c r="M43" s="4">
        <f t="shared" si="25"/>
        <v>0</v>
      </c>
      <c r="N43" s="4">
        <f t="shared" si="25"/>
        <v>0</v>
      </c>
      <c r="O43" s="4">
        <f t="shared" si="25"/>
        <v>0</v>
      </c>
      <c r="P43" s="4">
        <f t="shared" si="25"/>
        <v>0</v>
      </c>
      <c r="Q43" s="4">
        <f t="shared" si="25"/>
        <v>0</v>
      </c>
      <c r="R43" s="4">
        <f t="shared" si="25"/>
        <v>0</v>
      </c>
      <c r="S43" s="4">
        <f t="shared" si="25"/>
        <v>0</v>
      </c>
      <c r="T43" s="4">
        <f t="shared" si="25"/>
        <v>0</v>
      </c>
      <c r="U43" s="8"/>
      <c r="W43" s="12">
        <f t="array" ref="W43">0*-1</f>
        <v>0</v>
      </c>
      <c r="X43" s="12">
        <f t="array" ref="X43">0*-1</f>
        <v>0</v>
      </c>
      <c r="Y43" s="11">
        <f t="shared" si="21"/>
        <v>0</v>
      </c>
      <c r="Z43" s="3">
        <f t="shared" ref="Z43:AK43" si="26">SUM(Z38)*16%</f>
        <v>0</v>
      </c>
      <c r="AA43" s="3">
        <f t="shared" si="26"/>
        <v>0</v>
      </c>
      <c r="AB43" s="3">
        <f t="shared" si="26"/>
        <v>0</v>
      </c>
      <c r="AC43" s="3">
        <f t="shared" si="26"/>
        <v>0</v>
      </c>
      <c r="AD43" s="3">
        <f t="shared" si="26"/>
        <v>0</v>
      </c>
      <c r="AE43" s="3">
        <f t="shared" si="26"/>
        <v>0</v>
      </c>
      <c r="AF43" s="3">
        <f t="shared" si="26"/>
        <v>0</v>
      </c>
      <c r="AG43" s="3">
        <f t="shared" si="26"/>
        <v>0</v>
      </c>
      <c r="AH43" s="3">
        <f t="shared" si="26"/>
        <v>0</v>
      </c>
      <c r="AI43" s="3">
        <f t="shared" si="26"/>
        <v>0</v>
      </c>
      <c r="AJ43" s="3">
        <f t="shared" si="26"/>
        <v>0</v>
      </c>
      <c r="AK43" s="3">
        <f t="shared" si="26"/>
        <v>0</v>
      </c>
    </row>
    <row r="44" spans="1:38" s="44" customFormat="1" ht="15.65" hidden="1" customHeight="1" outlineLevel="1" x14ac:dyDescent="0.35">
      <c r="A44" s="6"/>
      <c r="B44" s="6"/>
      <c r="C44" s="8"/>
      <c r="D44" s="8"/>
      <c r="E44" s="18"/>
      <c r="F44" s="25">
        <v>5923</v>
      </c>
      <c r="G44" s="44" t="s">
        <v>102</v>
      </c>
      <c r="H44" s="11">
        <f t="shared" si="20"/>
        <v>0</v>
      </c>
      <c r="I44" s="4">
        <f t="shared" ref="I44:T44" si="27">SUM(I38)*2.5%</f>
        <v>0</v>
      </c>
      <c r="J44" s="4">
        <f t="shared" si="27"/>
        <v>0</v>
      </c>
      <c r="K44" s="4">
        <f t="shared" si="27"/>
        <v>0</v>
      </c>
      <c r="L44" s="4">
        <f t="shared" si="27"/>
        <v>0</v>
      </c>
      <c r="M44" s="4">
        <f t="shared" si="27"/>
        <v>0</v>
      </c>
      <c r="N44" s="4">
        <f t="shared" si="27"/>
        <v>0</v>
      </c>
      <c r="O44" s="4">
        <f t="shared" si="27"/>
        <v>0</v>
      </c>
      <c r="P44" s="4">
        <f t="shared" si="27"/>
        <v>0</v>
      </c>
      <c r="Q44" s="4">
        <f t="shared" si="27"/>
        <v>0</v>
      </c>
      <c r="R44" s="4">
        <f t="shared" si="27"/>
        <v>0</v>
      </c>
      <c r="S44" s="4">
        <f t="shared" si="27"/>
        <v>0</v>
      </c>
      <c r="T44" s="4">
        <f t="shared" si="27"/>
        <v>0</v>
      </c>
      <c r="U44" s="8"/>
      <c r="W44" s="12">
        <f t="array" ref="W44">0*-1</f>
        <v>0</v>
      </c>
      <c r="X44" s="12">
        <f t="array" ref="X44">0*-1</f>
        <v>0</v>
      </c>
      <c r="Y44" s="11">
        <f t="shared" si="21"/>
        <v>0</v>
      </c>
      <c r="Z44" s="3">
        <f t="shared" ref="Z44:AK44" si="28">SUM(Z38)*2.5%</f>
        <v>0</v>
      </c>
      <c r="AA44" s="3">
        <f t="shared" si="28"/>
        <v>0</v>
      </c>
      <c r="AB44" s="3">
        <f t="shared" si="28"/>
        <v>0</v>
      </c>
      <c r="AC44" s="3">
        <f t="shared" si="28"/>
        <v>0</v>
      </c>
      <c r="AD44" s="3">
        <f t="shared" si="28"/>
        <v>0</v>
      </c>
      <c r="AE44" s="3">
        <f t="shared" si="28"/>
        <v>0</v>
      </c>
      <c r="AF44" s="3">
        <f t="shared" si="28"/>
        <v>0</v>
      </c>
      <c r="AG44" s="3">
        <f t="shared" si="28"/>
        <v>0</v>
      </c>
      <c r="AH44" s="3">
        <f t="shared" si="28"/>
        <v>0</v>
      </c>
      <c r="AI44" s="3">
        <f t="shared" si="28"/>
        <v>0</v>
      </c>
      <c r="AJ44" s="3">
        <f t="shared" si="28"/>
        <v>0</v>
      </c>
      <c r="AK44" s="3">
        <f t="shared" si="28"/>
        <v>0</v>
      </c>
    </row>
    <row r="45" spans="1:38" s="44" customFormat="1" hidden="1" outlineLevel="1" x14ac:dyDescent="0.35">
      <c r="C45" s="26"/>
      <c r="F45" s="25">
        <v>5931</v>
      </c>
      <c r="G45" s="20" t="s">
        <v>34</v>
      </c>
      <c r="H45" s="2">
        <f t="shared" si="20"/>
        <v>0</v>
      </c>
      <c r="I45" s="1">
        <f t="array" ref="I45">Z45*-1</f>
        <v>0</v>
      </c>
      <c r="J45" s="1">
        <f t="array" ref="J45">AA45*-1</f>
        <v>0</v>
      </c>
      <c r="K45" s="1">
        <f t="array" ref="K45">AB45*-1</f>
        <v>0</v>
      </c>
      <c r="L45" s="1">
        <f t="array" ref="L45">AC45*-1</f>
        <v>0</v>
      </c>
      <c r="M45" s="1">
        <f t="array" ref="M45">AD45*-1</f>
        <v>0</v>
      </c>
      <c r="N45" s="1">
        <f t="array" ref="N45">AE45*-1</f>
        <v>0</v>
      </c>
      <c r="O45" s="1">
        <f t="array" ref="O45">AF45*-1</f>
        <v>0</v>
      </c>
      <c r="P45" s="1">
        <f t="array" ref="P45">AG45*-1</f>
        <v>0</v>
      </c>
      <c r="Q45" s="1">
        <f t="array" ref="Q45">AH45*-1</f>
        <v>0</v>
      </c>
      <c r="R45" s="1">
        <f t="array" ref="R45">AI45*-1</f>
        <v>0</v>
      </c>
      <c r="S45" s="1">
        <f t="array" ref="S45">AJ45*-1</f>
        <v>0</v>
      </c>
      <c r="T45" s="1">
        <f t="array" ref="T45">AK45*-1</f>
        <v>0</v>
      </c>
      <c r="U45" s="22"/>
      <c r="V45" s="10"/>
      <c r="W45" s="12">
        <f t="array" ref="W45">0*-1</f>
        <v>0</v>
      </c>
      <c r="X45" s="12">
        <f t="array" ref="X45">0*-1</f>
        <v>0</v>
      </c>
      <c r="Y45" s="2">
        <f t="shared" si="21"/>
        <v>0</v>
      </c>
      <c r="Z45" s="1">
        <f t="array" ref="Z45">0*-1</f>
        <v>0</v>
      </c>
      <c r="AA45" s="1">
        <f t="array" ref="AA45">0*-1</f>
        <v>0</v>
      </c>
      <c r="AB45" s="1">
        <f t="array" ref="AB45">0*-1</f>
        <v>0</v>
      </c>
      <c r="AC45" s="1">
        <f t="array" ref="AC45">0*-1</f>
        <v>0</v>
      </c>
      <c r="AD45" s="1">
        <f t="array" ref="AD45">0*-1</f>
        <v>0</v>
      </c>
      <c r="AE45" s="1">
        <f t="array" ref="AE45">0*-1</f>
        <v>0</v>
      </c>
      <c r="AF45" s="1">
        <f t="array" ref="AF45">0*-1</f>
        <v>0</v>
      </c>
      <c r="AG45" s="1">
        <f t="array" ref="AG45">0*-1</f>
        <v>0</v>
      </c>
      <c r="AH45" s="1">
        <f t="array" ref="AH45">0*-1</f>
        <v>0</v>
      </c>
      <c r="AI45" s="1">
        <f t="array" ref="AI45">0*-1</f>
        <v>0</v>
      </c>
      <c r="AJ45" s="1">
        <f t="array" ref="AJ45">0*-1</f>
        <v>0</v>
      </c>
      <c r="AK45" s="1">
        <f t="array" ref="AK45">0*-1</f>
        <v>0</v>
      </c>
      <c r="AL45" s="10"/>
    </row>
    <row r="46" spans="1:38" s="44" customFormat="1" hidden="1" outlineLevel="1" x14ac:dyDescent="0.35">
      <c r="C46" s="26"/>
      <c r="F46" s="25">
        <v>5932</v>
      </c>
      <c r="G46" s="20" t="s">
        <v>84</v>
      </c>
      <c r="H46" s="2">
        <f t="shared" si="20"/>
        <v>0</v>
      </c>
      <c r="I46" s="1">
        <f t="array" ref="I46">Z46*-1</f>
        <v>0</v>
      </c>
      <c r="J46" s="1">
        <f t="array" ref="J46">AA46*-1</f>
        <v>0</v>
      </c>
      <c r="K46" s="1">
        <f t="array" ref="K46">AB46*-1</f>
        <v>0</v>
      </c>
      <c r="L46" s="1">
        <f t="array" ref="L46">AC46*-1</f>
        <v>0</v>
      </c>
      <c r="M46" s="1">
        <f t="array" ref="M46">AD46*-1</f>
        <v>0</v>
      </c>
      <c r="N46" s="1">
        <f t="array" ref="N46">AE46*-1</f>
        <v>0</v>
      </c>
      <c r="O46" s="1">
        <f t="array" ref="O46">AF46*-1</f>
        <v>0</v>
      </c>
      <c r="P46" s="1">
        <f t="array" ref="P46">AG46*-1</f>
        <v>0</v>
      </c>
      <c r="Q46" s="1">
        <f t="array" ref="Q46">AH46*-1</f>
        <v>0</v>
      </c>
      <c r="R46" s="1">
        <f t="array" ref="R46">AI46*-1</f>
        <v>0</v>
      </c>
      <c r="S46" s="1">
        <f t="array" ref="S46">AJ46*-1</f>
        <v>0</v>
      </c>
      <c r="T46" s="1">
        <f t="array" ref="T46">AK46*-1</f>
        <v>0</v>
      </c>
      <c r="U46" s="22"/>
      <c r="V46" s="10"/>
      <c r="W46" s="12">
        <f t="array" ref="W46">0*-1</f>
        <v>0</v>
      </c>
      <c r="X46" s="12">
        <f t="array" ref="X46">0*-1</f>
        <v>0</v>
      </c>
      <c r="Y46" s="2">
        <f t="shared" si="21"/>
        <v>0</v>
      </c>
      <c r="Z46" s="1">
        <f t="array" ref="Z46">0*-1</f>
        <v>0</v>
      </c>
      <c r="AA46" s="1">
        <f t="array" ref="AA46">0*-1</f>
        <v>0</v>
      </c>
      <c r="AB46" s="1">
        <f t="array" ref="AB46">0*-1</f>
        <v>0</v>
      </c>
      <c r="AC46" s="1">
        <f t="array" ref="AC46">0*-1</f>
        <v>0</v>
      </c>
      <c r="AD46" s="1">
        <f t="array" ref="AD46">0*-1</f>
        <v>0</v>
      </c>
      <c r="AE46" s="1">
        <f t="array" ref="AE46">0*-1</f>
        <v>0</v>
      </c>
      <c r="AF46" s="1">
        <f t="array" ref="AF46">0*-1</f>
        <v>0</v>
      </c>
      <c r="AG46" s="1">
        <f t="array" ref="AG46">0*-1</f>
        <v>0</v>
      </c>
      <c r="AH46" s="1">
        <f t="array" ref="AH46">0*-1</f>
        <v>0</v>
      </c>
      <c r="AI46" s="1">
        <f t="array" ref="AI46">0*-1</f>
        <v>0</v>
      </c>
      <c r="AJ46" s="1">
        <f t="array" ref="AJ46">0*-1</f>
        <v>0</v>
      </c>
      <c r="AK46" s="1">
        <f t="array" ref="AK46">0*-1</f>
        <v>0</v>
      </c>
      <c r="AL46" s="10"/>
    </row>
    <row r="47" spans="1:38" s="44" customFormat="1" hidden="1" outlineLevel="1" x14ac:dyDescent="0.35">
      <c r="C47" s="26"/>
      <c r="F47" s="25">
        <v>5940</v>
      </c>
      <c r="G47" s="20" t="s">
        <v>7</v>
      </c>
      <c r="H47" s="2">
        <f t="shared" si="20"/>
        <v>0</v>
      </c>
      <c r="I47" s="1">
        <f t="array" ref="I47">Z47*-1</f>
        <v>0</v>
      </c>
      <c r="J47" s="1">
        <f t="array" ref="J47">AA47*-1</f>
        <v>0</v>
      </c>
      <c r="K47" s="1">
        <f t="array" ref="K47">AB47*-1</f>
        <v>0</v>
      </c>
      <c r="L47" s="1">
        <f t="array" ref="L47">AC47*-1</f>
        <v>0</v>
      </c>
      <c r="M47" s="1">
        <f t="array" ref="M47">AD47*-1</f>
        <v>0</v>
      </c>
      <c r="N47" s="1">
        <f t="array" ref="N47">AE47*-1</f>
        <v>0</v>
      </c>
      <c r="O47" s="1">
        <f t="array" ref="O47">AF47*-1</f>
        <v>0</v>
      </c>
      <c r="P47" s="1">
        <f t="array" ref="P47">AG47*-1</f>
        <v>0</v>
      </c>
      <c r="Q47" s="1">
        <f t="array" ref="Q47">AH47*-1</f>
        <v>0</v>
      </c>
      <c r="R47" s="1">
        <f t="array" ref="R47">AI47*-1</f>
        <v>0</v>
      </c>
      <c r="S47" s="1">
        <f t="array" ref="S47">AJ47*-1</f>
        <v>0</v>
      </c>
      <c r="T47" s="1">
        <f t="array" ref="T47">AK47*-1</f>
        <v>0</v>
      </c>
      <c r="U47" s="22"/>
      <c r="V47" s="10"/>
      <c r="W47" s="12">
        <f t="array" ref="W47">0*-1</f>
        <v>0</v>
      </c>
      <c r="X47" s="12">
        <f t="array" ref="X47">0*-1</f>
        <v>0</v>
      </c>
      <c r="Y47" s="2">
        <f t="shared" si="21"/>
        <v>0</v>
      </c>
      <c r="Z47" s="1">
        <f t="array" ref="Z47">0*-1</f>
        <v>0</v>
      </c>
      <c r="AA47" s="1">
        <f t="array" ref="AA47">0*-1</f>
        <v>0</v>
      </c>
      <c r="AB47" s="1">
        <f t="array" ref="AB47">0*-1</f>
        <v>0</v>
      </c>
      <c r="AC47" s="1">
        <f t="array" ref="AC47">0*-1</f>
        <v>0</v>
      </c>
      <c r="AD47" s="1">
        <f t="array" ref="AD47">0*-1</f>
        <v>0</v>
      </c>
      <c r="AE47" s="1">
        <f t="array" ref="AE47">0*-1</f>
        <v>0</v>
      </c>
      <c r="AF47" s="1">
        <f t="array" ref="AF47">0*-1</f>
        <v>0</v>
      </c>
      <c r="AG47" s="1">
        <f t="array" ref="AG47">0*-1</f>
        <v>0</v>
      </c>
      <c r="AH47" s="1">
        <f t="array" ref="AH47">0*-1</f>
        <v>0</v>
      </c>
      <c r="AI47" s="1">
        <f t="array" ref="AI47">0*-1</f>
        <v>0</v>
      </c>
      <c r="AJ47" s="1">
        <f t="array" ref="AJ47">0*-1</f>
        <v>0</v>
      </c>
      <c r="AK47" s="1">
        <f t="array" ref="AK47">0*-1</f>
        <v>0</v>
      </c>
      <c r="AL47" s="10"/>
    </row>
    <row r="48" spans="1:38" s="44" customFormat="1" hidden="1" outlineLevel="1" x14ac:dyDescent="0.35">
      <c r="C48" s="26"/>
      <c r="F48" s="25">
        <v>5990</v>
      </c>
      <c r="G48" s="20" t="s">
        <v>103</v>
      </c>
      <c r="H48" s="2">
        <f t="shared" si="20"/>
        <v>0</v>
      </c>
      <c r="I48" s="1">
        <f t="array" ref="I48">Z48*-1</f>
        <v>0</v>
      </c>
      <c r="J48" s="1">
        <f t="array" ref="J48">AA48*-1</f>
        <v>0</v>
      </c>
      <c r="K48" s="1">
        <f t="array" ref="K48">AB48*-1</f>
        <v>0</v>
      </c>
      <c r="L48" s="1">
        <f t="array" ref="L48">AC48*-1</f>
        <v>0</v>
      </c>
      <c r="M48" s="1">
        <f t="array" ref="M48">AD48*-1</f>
        <v>0</v>
      </c>
      <c r="N48" s="1">
        <f t="array" ref="N48">AE48*-1</f>
        <v>0</v>
      </c>
      <c r="O48" s="1">
        <f t="array" ref="O48">AF48*-1</f>
        <v>0</v>
      </c>
      <c r="P48" s="1">
        <f t="array" ref="P48">AG48*-1</f>
        <v>0</v>
      </c>
      <c r="Q48" s="1">
        <f t="array" ref="Q48">AH48*-1</f>
        <v>0</v>
      </c>
      <c r="R48" s="1">
        <f t="array" ref="R48">AI48*-1</f>
        <v>0</v>
      </c>
      <c r="S48" s="1">
        <f t="array" ref="S48">AJ48*-1</f>
        <v>0</v>
      </c>
      <c r="T48" s="1">
        <f t="array" ref="T48">AK48*-1</f>
        <v>0</v>
      </c>
      <c r="U48" s="22"/>
      <c r="V48" s="10"/>
      <c r="W48" s="12">
        <f t="array" ref="W48">0*-1</f>
        <v>0</v>
      </c>
      <c r="X48" s="12">
        <f t="array" ref="X48">0*-1</f>
        <v>0</v>
      </c>
      <c r="Y48" s="2">
        <f t="shared" si="21"/>
        <v>0</v>
      </c>
      <c r="Z48" s="1">
        <f t="array" ref="Z48">0*-1</f>
        <v>0</v>
      </c>
      <c r="AA48" s="1">
        <f t="array" ref="AA48">0*-1</f>
        <v>0</v>
      </c>
      <c r="AB48" s="1">
        <f t="array" ref="AB48">0*-1</f>
        <v>0</v>
      </c>
      <c r="AC48" s="1">
        <f t="array" ref="AC48">0*-1</f>
        <v>0</v>
      </c>
      <c r="AD48" s="1">
        <f t="array" ref="AD48">0*-1</f>
        <v>0</v>
      </c>
      <c r="AE48" s="1">
        <f t="array" ref="AE48">0*-1</f>
        <v>0</v>
      </c>
      <c r="AF48" s="1">
        <f t="array" ref="AF48">0*-1</f>
        <v>0</v>
      </c>
      <c r="AG48" s="1">
        <f t="array" ref="AG48">0*-1</f>
        <v>0</v>
      </c>
      <c r="AH48" s="1">
        <f t="array" ref="AH48">0*-1</f>
        <v>0</v>
      </c>
      <c r="AI48" s="1">
        <f t="array" ref="AI48">0*-1</f>
        <v>0</v>
      </c>
      <c r="AJ48" s="1">
        <f t="array" ref="AJ48">0*-1</f>
        <v>0</v>
      </c>
      <c r="AK48" s="1">
        <f t="array" ref="AK48">0*-1</f>
        <v>0</v>
      </c>
      <c r="AL48" s="10"/>
    </row>
    <row r="49" spans="1:38" s="44" customFormat="1" hidden="1" outlineLevel="1" x14ac:dyDescent="0.35">
      <c r="C49" s="26"/>
      <c r="F49" s="25">
        <v>6300</v>
      </c>
      <c r="G49" s="20" t="s">
        <v>96</v>
      </c>
      <c r="H49" s="2">
        <f t="shared" si="20"/>
        <v>-15000</v>
      </c>
      <c r="I49" s="1">
        <f t="array" ref="I49">Z49*-1</f>
        <v>-15000</v>
      </c>
      <c r="J49" s="1">
        <f t="array" ref="J49">AA49*-1</f>
        <v>0</v>
      </c>
      <c r="K49" s="1">
        <f t="array" ref="K49">AB49*-1</f>
        <v>0</v>
      </c>
      <c r="L49" s="1">
        <f t="array" ref="L49">AC49*-1</f>
        <v>0</v>
      </c>
      <c r="M49" s="1">
        <f t="array" ref="M49">AD49*-1</f>
        <v>0</v>
      </c>
      <c r="N49" s="1">
        <f t="array" ref="N49">AE49*-1</f>
        <v>0</v>
      </c>
      <c r="O49" s="1">
        <f t="array" ref="O49">AF49*-1</f>
        <v>0</v>
      </c>
      <c r="P49" s="1">
        <f t="array" ref="P49">AG49*-1</f>
        <v>0</v>
      </c>
      <c r="Q49" s="1">
        <f t="array" ref="Q49">AH49*-1</f>
        <v>0</v>
      </c>
      <c r="R49" s="1">
        <f t="array" ref="R49">AI49*-1</f>
        <v>0</v>
      </c>
      <c r="S49" s="1">
        <f t="array" ref="S49">AJ49*-1</f>
        <v>0</v>
      </c>
      <c r="T49" s="1">
        <f t="array" ref="T49">AK49*-1</f>
        <v>0</v>
      </c>
      <c r="U49" s="22"/>
      <c r="V49" s="10"/>
      <c r="W49" s="12">
        <f t="array" ref="W49">0*-1</f>
        <v>0</v>
      </c>
      <c r="X49" s="12">
        <f t="array" ref="X49">30000*-1</f>
        <v>-30000</v>
      </c>
      <c r="Y49" s="2">
        <f t="shared" si="21"/>
        <v>15000</v>
      </c>
      <c r="Z49" s="1">
        <f t="array" ref="Z49">-15000*-1</f>
        <v>15000</v>
      </c>
      <c r="AA49" s="1">
        <f t="array" ref="AA49">0*-1</f>
        <v>0</v>
      </c>
      <c r="AB49" s="1">
        <f t="array" ref="AB49">0*-1</f>
        <v>0</v>
      </c>
      <c r="AC49" s="1">
        <f t="array" ref="AC49">0*-1</f>
        <v>0</v>
      </c>
      <c r="AD49" s="1">
        <f t="array" ref="AD49">0*-1</f>
        <v>0</v>
      </c>
      <c r="AE49" s="1">
        <f t="array" ref="AE49">0*-1</f>
        <v>0</v>
      </c>
      <c r="AF49" s="1">
        <f t="array" ref="AF49">0*-1</f>
        <v>0</v>
      </c>
      <c r="AG49" s="1">
        <f t="array" ref="AG49">0*-1</f>
        <v>0</v>
      </c>
      <c r="AH49" s="1">
        <f t="array" ref="AH49">0*-1</f>
        <v>0</v>
      </c>
      <c r="AI49" s="1">
        <f t="array" ref="AI49">0*-1</f>
        <v>0</v>
      </c>
      <c r="AJ49" s="1">
        <f t="array" ref="AJ49">0*-1</f>
        <v>0</v>
      </c>
      <c r="AK49" s="1">
        <f t="array" ref="AK49">0*-1</f>
        <v>0</v>
      </c>
      <c r="AL49" s="10"/>
    </row>
    <row r="50" spans="1:38" s="44" customFormat="1" hidden="1" outlineLevel="1" x14ac:dyDescent="0.35">
      <c r="C50" s="26"/>
      <c r="F50" s="25">
        <v>6520</v>
      </c>
      <c r="G50" s="20" t="s">
        <v>61</v>
      </c>
      <c r="H50" s="2">
        <f t="shared" si="20"/>
        <v>0</v>
      </c>
      <c r="I50" s="1">
        <f t="array" ref="I50">Z50*-1</f>
        <v>0</v>
      </c>
      <c r="J50" s="1">
        <f t="array" ref="J50">AA50*-1</f>
        <v>0</v>
      </c>
      <c r="K50" s="1">
        <f t="array" ref="K50">AB50*-1</f>
        <v>0</v>
      </c>
      <c r="L50" s="1">
        <f t="array" ref="L50">AC50*-1</f>
        <v>0</v>
      </c>
      <c r="M50" s="1">
        <f t="array" ref="M50">AD50*-1</f>
        <v>0</v>
      </c>
      <c r="N50" s="1">
        <f t="array" ref="N50">AE50*-1</f>
        <v>0</v>
      </c>
      <c r="O50" s="1">
        <f t="array" ref="O50">AF50*-1</f>
        <v>0</v>
      </c>
      <c r="P50" s="1">
        <f t="array" ref="P50">AG50*-1</f>
        <v>0</v>
      </c>
      <c r="Q50" s="1">
        <f t="array" ref="Q50">AH50*-1</f>
        <v>0</v>
      </c>
      <c r="R50" s="1">
        <f t="array" ref="R50">AI50*-1</f>
        <v>0</v>
      </c>
      <c r="S50" s="1">
        <f t="array" ref="S50">AJ50*-1</f>
        <v>0</v>
      </c>
      <c r="T50" s="1">
        <f t="array" ref="T50">AK50*-1</f>
        <v>0</v>
      </c>
      <c r="U50" s="22"/>
      <c r="V50" s="10"/>
      <c r="W50" s="12">
        <f t="array" ref="W50">0*-1</f>
        <v>0</v>
      </c>
      <c r="X50" s="12">
        <f t="array" ref="X50">0*-1</f>
        <v>0</v>
      </c>
      <c r="Y50" s="2">
        <f t="shared" si="21"/>
        <v>0</v>
      </c>
      <c r="Z50" s="1">
        <f t="array" ref="Z50">0*-1</f>
        <v>0</v>
      </c>
      <c r="AA50" s="1">
        <f t="array" ref="AA50">0*-1</f>
        <v>0</v>
      </c>
      <c r="AB50" s="1">
        <f t="array" ref="AB50">0*-1</f>
        <v>0</v>
      </c>
      <c r="AC50" s="1">
        <f t="array" ref="AC50">0*-1</f>
        <v>0</v>
      </c>
      <c r="AD50" s="1">
        <f t="array" ref="AD50">0*-1</f>
        <v>0</v>
      </c>
      <c r="AE50" s="1">
        <f t="array" ref="AE50">0*-1</f>
        <v>0</v>
      </c>
      <c r="AF50" s="1">
        <f t="array" ref="AF50">0*-1</f>
        <v>0</v>
      </c>
      <c r="AG50" s="1">
        <f t="array" ref="AG50">0*-1</f>
        <v>0</v>
      </c>
      <c r="AH50" s="1">
        <f t="array" ref="AH50">0*-1</f>
        <v>0</v>
      </c>
      <c r="AI50" s="1">
        <f t="array" ref="AI50">0*-1</f>
        <v>0</v>
      </c>
      <c r="AJ50" s="1">
        <f t="array" ref="AJ50">0*-1</f>
        <v>0</v>
      </c>
      <c r="AK50" s="1">
        <f t="array" ref="AK50">0*-1</f>
        <v>0</v>
      </c>
      <c r="AL50" s="10"/>
    </row>
    <row r="51" spans="1:38" s="44" customFormat="1" hidden="1" outlineLevel="1" x14ac:dyDescent="0.35">
      <c r="C51" s="26"/>
      <c r="F51" s="25">
        <v>6560</v>
      </c>
      <c r="G51" s="20" t="s">
        <v>85</v>
      </c>
      <c r="H51" s="2">
        <f t="shared" si="20"/>
        <v>0</v>
      </c>
      <c r="I51" s="1">
        <f t="array" ref="I51">Z51*-1</f>
        <v>0</v>
      </c>
      <c r="J51" s="1">
        <f t="array" ref="J51">AA51*-1</f>
        <v>0</v>
      </c>
      <c r="K51" s="1">
        <f t="array" ref="K51">AB51*-1</f>
        <v>0</v>
      </c>
      <c r="L51" s="1">
        <f t="array" ref="L51">AC51*-1</f>
        <v>0</v>
      </c>
      <c r="M51" s="1">
        <f t="array" ref="M51">AD51*-1</f>
        <v>0</v>
      </c>
      <c r="N51" s="1">
        <f t="array" ref="N51">AE51*-1</f>
        <v>0</v>
      </c>
      <c r="O51" s="1">
        <f t="array" ref="O51">AF51*-1</f>
        <v>0</v>
      </c>
      <c r="P51" s="1">
        <f t="array" ref="P51">AG51*-1</f>
        <v>0</v>
      </c>
      <c r="Q51" s="1">
        <f t="array" ref="Q51">AH51*-1</f>
        <v>0</v>
      </c>
      <c r="R51" s="1">
        <f t="array" ref="R51">AI51*-1</f>
        <v>0</v>
      </c>
      <c r="S51" s="1">
        <f t="array" ref="S51">AJ51*-1</f>
        <v>0</v>
      </c>
      <c r="T51" s="1">
        <f t="array" ref="T51">AK51*-1</f>
        <v>0</v>
      </c>
      <c r="U51" s="22"/>
      <c r="V51" s="10"/>
      <c r="W51" s="12">
        <f t="array" ref="W51">4750*-1</f>
        <v>-4750</v>
      </c>
      <c r="X51" s="12">
        <f t="array" ref="X51">0*-1</f>
        <v>0</v>
      </c>
      <c r="Y51" s="2">
        <f t="shared" si="21"/>
        <v>0</v>
      </c>
      <c r="Z51" s="1">
        <f t="array" ref="Z51">0*-1</f>
        <v>0</v>
      </c>
      <c r="AA51" s="1">
        <f t="array" ref="AA51">0*-1</f>
        <v>0</v>
      </c>
      <c r="AB51" s="1">
        <f t="array" ref="AB51">0*-1</f>
        <v>0</v>
      </c>
      <c r="AC51" s="1">
        <f t="array" ref="AC51">0*-1</f>
        <v>0</v>
      </c>
      <c r="AD51" s="1">
        <f t="array" ref="AD51">0*-1</f>
        <v>0</v>
      </c>
      <c r="AE51" s="1">
        <f t="array" ref="AE51">0*-1</f>
        <v>0</v>
      </c>
      <c r="AF51" s="1">
        <f t="array" ref="AF51">0*-1</f>
        <v>0</v>
      </c>
      <c r="AG51" s="1">
        <f t="array" ref="AG51">0*-1</f>
        <v>0</v>
      </c>
      <c r="AH51" s="1">
        <f t="array" ref="AH51">0*-1</f>
        <v>0</v>
      </c>
      <c r="AI51" s="1">
        <f t="array" ref="AI51">0*-1</f>
        <v>0</v>
      </c>
      <c r="AJ51" s="1">
        <f t="array" ref="AJ51">0*-1</f>
        <v>0</v>
      </c>
      <c r="AK51" s="1">
        <f t="array" ref="AK51">0*-1</f>
        <v>0</v>
      </c>
      <c r="AL51" s="10"/>
    </row>
    <row r="52" spans="1:38" s="44" customFormat="1" hidden="1" outlineLevel="1" x14ac:dyDescent="0.35">
      <c r="C52" s="26"/>
      <c r="F52" s="25">
        <v>6800</v>
      </c>
      <c r="G52" s="20" t="s">
        <v>45</v>
      </c>
      <c r="H52" s="2">
        <f t="shared" si="20"/>
        <v>0</v>
      </c>
      <c r="I52" s="1">
        <f t="array" ref="I52">Z52*-1</f>
        <v>0</v>
      </c>
      <c r="J52" s="1">
        <f t="array" ref="J52">AA52*-1</f>
        <v>0</v>
      </c>
      <c r="K52" s="1">
        <f t="array" ref="K52">AB52*-1</f>
        <v>0</v>
      </c>
      <c r="L52" s="1">
        <f t="array" ref="L52">AC52*-1</f>
        <v>0</v>
      </c>
      <c r="M52" s="1">
        <f t="array" ref="M52">AD52*-1</f>
        <v>0</v>
      </c>
      <c r="N52" s="1">
        <f t="array" ref="N52">AE52*-1</f>
        <v>0</v>
      </c>
      <c r="O52" s="1">
        <f t="array" ref="O52">AF52*-1</f>
        <v>0</v>
      </c>
      <c r="P52" s="1">
        <f t="array" ref="P52">AG52*-1</f>
        <v>0</v>
      </c>
      <c r="Q52" s="1">
        <f t="array" ref="Q52">AH52*-1</f>
        <v>0</v>
      </c>
      <c r="R52" s="1">
        <f t="array" ref="R52">AI52*-1</f>
        <v>0</v>
      </c>
      <c r="S52" s="1">
        <f t="array" ref="S52">AJ52*-1</f>
        <v>0</v>
      </c>
      <c r="T52" s="1">
        <f t="array" ref="T52">AK52*-1</f>
        <v>0</v>
      </c>
      <c r="U52" s="22"/>
      <c r="V52" s="10"/>
      <c r="W52" s="12">
        <f t="array" ref="W52">0*-1</f>
        <v>0</v>
      </c>
      <c r="X52" s="12">
        <f t="array" ref="X52">0*-1</f>
        <v>0</v>
      </c>
      <c r="Y52" s="2">
        <f t="shared" si="21"/>
        <v>0</v>
      </c>
      <c r="Z52" s="1">
        <f t="array" ref="Z52">0*-1</f>
        <v>0</v>
      </c>
      <c r="AA52" s="1">
        <f t="array" ref="AA52">0*-1</f>
        <v>0</v>
      </c>
      <c r="AB52" s="1">
        <f t="array" ref="AB52">0*-1</f>
        <v>0</v>
      </c>
      <c r="AC52" s="1">
        <f t="array" ref="AC52">0*-1</f>
        <v>0</v>
      </c>
      <c r="AD52" s="1">
        <f t="array" ref="AD52">0*-1</f>
        <v>0</v>
      </c>
      <c r="AE52" s="1">
        <f t="array" ref="AE52">0*-1</f>
        <v>0</v>
      </c>
      <c r="AF52" s="1">
        <f t="array" ref="AF52">0*-1</f>
        <v>0</v>
      </c>
      <c r="AG52" s="1">
        <f t="array" ref="AG52">0*-1</f>
        <v>0</v>
      </c>
      <c r="AH52" s="1">
        <f t="array" ref="AH52">0*-1</f>
        <v>0</v>
      </c>
      <c r="AI52" s="1">
        <f t="array" ref="AI52">0*-1</f>
        <v>0</v>
      </c>
      <c r="AJ52" s="1">
        <f t="array" ref="AJ52">0*-1</f>
        <v>0</v>
      </c>
      <c r="AK52" s="1">
        <f t="array" ref="AK52">0*-1</f>
        <v>0</v>
      </c>
      <c r="AL52" s="10"/>
    </row>
    <row r="53" spans="1:38" s="44" customFormat="1" hidden="1" outlineLevel="1" x14ac:dyDescent="0.35">
      <c r="C53" s="26"/>
      <c r="F53" s="25">
        <v>6860</v>
      </c>
      <c r="G53" s="20" t="s">
        <v>86</v>
      </c>
      <c r="H53" s="2">
        <f t="shared" si="20"/>
        <v>0</v>
      </c>
      <c r="I53" s="1">
        <f t="array" ref="I53">Z53*-1</f>
        <v>0</v>
      </c>
      <c r="J53" s="1">
        <f t="array" ref="J53">AA53*-1</f>
        <v>0</v>
      </c>
      <c r="K53" s="1">
        <f t="array" ref="K53">AB53*-1</f>
        <v>0</v>
      </c>
      <c r="L53" s="1">
        <f t="array" ref="L53">AC53*-1</f>
        <v>0</v>
      </c>
      <c r="M53" s="1">
        <f t="array" ref="M53">AD53*-1</f>
        <v>0</v>
      </c>
      <c r="N53" s="1">
        <f t="array" ref="N53">AE53*-1</f>
        <v>0</v>
      </c>
      <c r="O53" s="1">
        <f t="array" ref="O53">AF53*-1</f>
        <v>0</v>
      </c>
      <c r="P53" s="1">
        <f t="array" ref="P53">AG53*-1</f>
        <v>0</v>
      </c>
      <c r="Q53" s="1">
        <f t="array" ref="Q53">AH53*-1</f>
        <v>0</v>
      </c>
      <c r="R53" s="1">
        <f t="array" ref="R53">AI53*-1</f>
        <v>0</v>
      </c>
      <c r="S53" s="1">
        <f t="array" ref="S53">AJ53*-1</f>
        <v>0</v>
      </c>
      <c r="T53" s="1">
        <f t="array" ref="T53">AK53*-1</f>
        <v>0</v>
      </c>
      <c r="U53" s="22"/>
      <c r="V53" s="10"/>
      <c r="W53" s="12">
        <f t="array" ref="W53">0*-1</f>
        <v>0</v>
      </c>
      <c r="X53" s="12">
        <f t="array" ref="X53">0*-1</f>
        <v>0</v>
      </c>
      <c r="Y53" s="2">
        <f t="shared" si="21"/>
        <v>0</v>
      </c>
      <c r="Z53" s="1">
        <f t="array" ref="Z53">0*-1</f>
        <v>0</v>
      </c>
      <c r="AA53" s="1">
        <f t="array" ref="AA53">0*-1</f>
        <v>0</v>
      </c>
      <c r="AB53" s="1">
        <f t="array" ref="AB53">0*-1</f>
        <v>0</v>
      </c>
      <c r="AC53" s="1">
        <f t="array" ref="AC53">0*-1</f>
        <v>0</v>
      </c>
      <c r="AD53" s="1">
        <f t="array" ref="AD53">0*-1</f>
        <v>0</v>
      </c>
      <c r="AE53" s="1">
        <f t="array" ref="AE53">0*-1</f>
        <v>0</v>
      </c>
      <c r="AF53" s="1">
        <f t="array" ref="AF53">0*-1</f>
        <v>0</v>
      </c>
      <c r="AG53" s="1">
        <f t="array" ref="AG53">0*-1</f>
        <v>0</v>
      </c>
      <c r="AH53" s="1">
        <f t="array" ref="AH53">0*-1</f>
        <v>0</v>
      </c>
      <c r="AI53" s="1">
        <f t="array" ref="AI53">0*-1</f>
        <v>0</v>
      </c>
      <c r="AJ53" s="1">
        <f t="array" ref="AJ53">0*-1</f>
        <v>0</v>
      </c>
      <c r="AK53" s="1">
        <f t="array" ref="AK53">0*-1</f>
        <v>0</v>
      </c>
      <c r="AL53" s="10"/>
    </row>
    <row r="54" spans="1:38" s="44" customFormat="1" hidden="1" outlineLevel="1" x14ac:dyDescent="0.35">
      <c r="C54" s="26"/>
      <c r="F54" s="25">
        <v>6900</v>
      </c>
      <c r="G54" s="20" t="s">
        <v>97</v>
      </c>
      <c r="H54" s="2">
        <f t="shared" si="20"/>
        <v>0</v>
      </c>
      <c r="I54" s="1">
        <f t="array" ref="I54">Z54*-1</f>
        <v>0</v>
      </c>
      <c r="J54" s="1">
        <f t="array" ref="J54">AA54*-1</f>
        <v>0</v>
      </c>
      <c r="K54" s="1">
        <f t="array" ref="K54">AB54*-1</f>
        <v>0</v>
      </c>
      <c r="L54" s="1">
        <f t="array" ref="L54">AC54*-1</f>
        <v>0</v>
      </c>
      <c r="M54" s="1">
        <f t="array" ref="M54">AD54*-1</f>
        <v>0</v>
      </c>
      <c r="N54" s="1">
        <f t="array" ref="N54">AE54*-1</f>
        <v>0</v>
      </c>
      <c r="O54" s="1">
        <f t="array" ref="O54">AF54*-1</f>
        <v>0</v>
      </c>
      <c r="P54" s="1">
        <f t="array" ref="P54">AG54*-1</f>
        <v>0</v>
      </c>
      <c r="Q54" s="1">
        <f t="array" ref="Q54">AH54*-1</f>
        <v>0</v>
      </c>
      <c r="R54" s="1">
        <f t="array" ref="R54">AI54*-1</f>
        <v>0</v>
      </c>
      <c r="S54" s="1">
        <f t="array" ref="S54">AJ54*-1</f>
        <v>0</v>
      </c>
      <c r="T54" s="1">
        <f t="array" ref="T54">AK54*-1</f>
        <v>0</v>
      </c>
      <c r="U54" s="22"/>
      <c r="V54" s="10"/>
      <c r="W54" s="12">
        <f t="array" ref="W54">0*-1</f>
        <v>0</v>
      </c>
      <c r="X54" s="12">
        <f t="array" ref="X54">0*-1</f>
        <v>0</v>
      </c>
      <c r="Y54" s="2">
        <f t="shared" si="21"/>
        <v>0</v>
      </c>
      <c r="Z54" s="1">
        <f t="array" ref="Z54">0*-1</f>
        <v>0</v>
      </c>
      <c r="AA54" s="1">
        <f t="array" ref="AA54">0*-1</f>
        <v>0</v>
      </c>
      <c r="AB54" s="1">
        <f t="array" ref="AB54">0*-1</f>
        <v>0</v>
      </c>
      <c r="AC54" s="1">
        <f t="array" ref="AC54">0*-1</f>
        <v>0</v>
      </c>
      <c r="AD54" s="1">
        <f t="array" ref="AD54">0*-1</f>
        <v>0</v>
      </c>
      <c r="AE54" s="1">
        <f t="array" ref="AE54">0*-1</f>
        <v>0</v>
      </c>
      <c r="AF54" s="1">
        <f t="array" ref="AF54">0*-1</f>
        <v>0</v>
      </c>
      <c r="AG54" s="1">
        <f t="array" ref="AG54">0*-1</f>
        <v>0</v>
      </c>
      <c r="AH54" s="1">
        <f t="array" ref="AH54">0*-1</f>
        <v>0</v>
      </c>
      <c r="AI54" s="1">
        <f t="array" ref="AI54">0*-1</f>
        <v>0</v>
      </c>
      <c r="AJ54" s="1">
        <f t="array" ref="AJ54">0*-1</f>
        <v>0</v>
      </c>
      <c r="AK54" s="1">
        <f t="array" ref="AK54">0*-1</f>
        <v>0</v>
      </c>
      <c r="AL54" s="10"/>
    </row>
    <row r="55" spans="1:38" s="44" customFormat="1" hidden="1" outlineLevel="1" x14ac:dyDescent="0.35">
      <c r="C55" s="26"/>
      <c r="F55" s="25">
        <v>6940</v>
      </c>
      <c r="G55" s="20" t="s">
        <v>10</v>
      </c>
      <c r="H55" s="2">
        <f t="shared" si="20"/>
        <v>0</v>
      </c>
      <c r="I55" s="1">
        <f t="array" ref="I55">Z55*-1</f>
        <v>0</v>
      </c>
      <c r="J55" s="1">
        <f t="array" ref="J55">AA55*-1</f>
        <v>0</v>
      </c>
      <c r="K55" s="1">
        <f t="array" ref="K55">AB55*-1</f>
        <v>0</v>
      </c>
      <c r="L55" s="1">
        <f t="array" ref="L55">AC55*-1</f>
        <v>0</v>
      </c>
      <c r="M55" s="1">
        <f t="array" ref="M55">AD55*-1</f>
        <v>0</v>
      </c>
      <c r="N55" s="1">
        <f t="array" ref="N55">AE55*-1</f>
        <v>0</v>
      </c>
      <c r="O55" s="1">
        <f t="array" ref="O55">AF55*-1</f>
        <v>0</v>
      </c>
      <c r="P55" s="1">
        <f t="array" ref="P55">AG55*-1</f>
        <v>0</v>
      </c>
      <c r="Q55" s="1">
        <f t="array" ref="Q55">AH55*-1</f>
        <v>0</v>
      </c>
      <c r="R55" s="1">
        <f t="array" ref="R55">AI55*-1</f>
        <v>0</v>
      </c>
      <c r="S55" s="1">
        <f t="array" ref="S55">AJ55*-1</f>
        <v>0</v>
      </c>
      <c r="T55" s="1">
        <f t="array" ref="T55">AK55*-1</f>
        <v>0</v>
      </c>
      <c r="U55" s="22"/>
      <c r="V55" s="10"/>
      <c r="W55" s="12">
        <f t="array" ref="W55">0*-1</f>
        <v>0</v>
      </c>
      <c r="X55" s="12">
        <f t="array" ref="X55">0*-1</f>
        <v>0</v>
      </c>
      <c r="Y55" s="2">
        <f t="shared" si="21"/>
        <v>0</v>
      </c>
      <c r="Z55" s="1">
        <f t="array" ref="Z55">0*-1</f>
        <v>0</v>
      </c>
      <c r="AA55" s="1">
        <f t="array" ref="AA55">0*-1</f>
        <v>0</v>
      </c>
      <c r="AB55" s="1">
        <f t="array" ref="AB55">0*-1</f>
        <v>0</v>
      </c>
      <c r="AC55" s="1">
        <f t="array" ref="AC55">0*-1</f>
        <v>0</v>
      </c>
      <c r="AD55" s="1">
        <f t="array" ref="AD55">0*-1</f>
        <v>0</v>
      </c>
      <c r="AE55" s="1">
        <f t="array" ref="AE55">0*-1</f>
        <v>0</v>
      </c>
      <c r="AF55" s="1">
        <f t="array" ref="AF55">0*-1</f>
        <v>0</v>
      </c>
      <c r="AG55" s="1">
        <f t="array" ref="AG55">0*-1</f>
        <v>0</v>
      </c>
      <c r="AH55" s="1">
        <f t="array" ref="AH55">0*-1</f>
        <v>0</v>
      </c>
      <c r="AI55" s="1">
        <f t="array" ref="AI55">0*-1</f>
        <v>0</v>
      </c>
      <c r="AJ55" s="1">
        <f t="array" ref="AJ55">0*-1</f>
        <v>0</v>
      </c>
      <c r="AK55" s="1">
        <f t="array" ref="AK55">0*-1</f>
        <v>0</v>
      </c>
      <c r="AL55" s="10"/>
    </row>
    <row r="56" spans="1:38" s="44" customFormat="1" hidden="1" outlineLevel="1" x14ac:dyDescent="0.35">
      <c r="C56" s="26"/>
      <c r="F56" s="25">
        <v>7100</v>
      </c>
      <c r="G56" s="20" t="s">
        <v>46</v>
      </c>
      <c r="H56" s="2">
        <f t="shared" si="20"/>
        <v>0</v>
      </c>
      <c r="I56" s="1">
        <f t="array" ref="I56">Z56*-1</f>
        <v>0</v>
      </c>
      <c r="J56" s="1">
        <f t="array" ref="J56">AA56*-1</f>
        <v>0</v>
      </c>
      <c r="K56" s="1">
        <f t="array" ref="K56">AB56*-1</f>
        <v>0</v>
      </c>
      <c r="L56" s="1">
        <f t="array" ref="L56">AC56*-1</f>
        <v>0</v>
      </c>
      <c r="M56" s="1">
        <f t="array" ref="M56">AD56*-1</f>
        <v>0</v>
      </c>
      <c r="N56" s="1">
        <f t="array" ref="N56">AE56*-1</f>
        <v>0</v>
      </c>
      <c r="O56" s="1">
        <f t="array" ref="O56">AF56*-1</f>
        <v>0</v>
      </c>
      <c r="P56" s="1">
        <f t="array" ref="P56">AG56*-1</f>
        <v>0</v>
      </c>
      <c r="Q56" s="1">
        <f t="array" ref="Q56">AH56*-1</f>
        <v>0</v>
      </c>
      <c r="R56" s="1">
        <f t="array" ref="R56">AI56*-1</f>
        <v>0</v>
      </c>
      <c r="S56" s="1">
        <f t="array" ref="S56">AJ56*-1</f>
        <v>0</v>
      </c>
      <c r="T56" s="1">
        <f t="array" ref="T56">AK56*-1</f>
        <v>0</v>
      </c>
      <c r="U56" s="22"/>
      <c r="V56" s="10"/>
      <c r="W56" s="12">
        <f t="array" ref="W56">66.5*-1</f>
        <v>-66.5</v>
      </c>
      <c r="X56" s="12">
        <f t="array" ref="X56">0*-1</f>
        <v>0</v>
      </c>
      <c r="Y56" s="2">
        <f t="shared" si="21"/>
        <v>0</v>
      </c>
      <c r="Z56" s="1">
        <f t="array" ref="Z56">0*-1</f>
        <v>0</v>
      </c>
      <c r="AA56" s="1">
        <f t="array" ref="AA56">0*-1</f>
        <v>0</v>
      </c>
      <c r="AB56" s="1">
        <f t="array" ref="AB56">0*-1</f>
        <v>0</v>
      </c>
      <c r="AC56" s="1">
        <f t="array" ref="AC56">0*-1</f>
        <v>0</v>
      </c>
      <c r="AD56" s="1">
        <f t="array" ref="AD56">0*-1</f>
        <v>0</v>
      </c>
      <c r="AE56" s="1">
        <f t="array" ref="AE56">0*-1</f>
        <v>0</v>
      </c>
      <c r="AF56" s="1">
        <f t="array" ref="AF56">0*-1</f>
        <v>0</v>
      </c>
      <c r="AG56" s="1">
        <f t="array" ref="AG56">0*-1</f>
        <v>0</v>
      </c>
      <c r="AH56" s="1">
        <f t="array" ref="AH56">0*-1</f>
        <v>0</v>
      </c>
      <c r="AI56" s="1">
        <f t="array" ref="AI56">0*-1</f>
        <v>0</v>
      </c>
      <c r="AJ56" s="1">
        <f t="array" ref="AJ56">0*-1</f>
        <v>0</v>
      </c>
      <c r="AK56" s="1">
        <f t="array" ref="AK56">0*-1</f>
        <v>0</v>
      </c>
      <c r="AL56" s="10"/>
    </row>
    <row r="57" spans="1:38" s="44" customFormat="1" hidden="1" outlineLevel="1" x14ac:dyDescent="0.35">
      <c r="C57" s="26"/>
      <c r="F57" s="25">
        <v>7140</v>
      </c>
      <c r="G57" s="20" t="s">
        <v>70</v>
      </c>
      <c r="H57" s="2">
        <f t="shared" si="20"/>
        <v>0</v>
      </c>
      <c r="I57" s="1">
        <f t="array" ref="I57">Z57*-1</f>
        <v>0</v>
      </c>
      <c r="J57" s="1">
        <f t="array" ref="J57">AA57*-1</f>
        <v>0</v>
      </c>
      <c r="K57" s="1">
        <f t="array" ref="K57">AB57*-1</f>
        <v>0</v>
      </c>
      <c r="L57" s="1">
        <f t="array" ref="L57">AC57*-1</f>
        <v>0</v>
      </c>
      <c r="M57" s="1">
        <f t="array" ref="M57">AD57*-1</f>
        <v>0</v>
      </c>
      <c r="N57" s="1">
        <f t="array" ref="N57">AE57*-1</f>
        <v>0</v>
      </c>
      <c r="O57" s="1">
        <f t="array" ref="O57">AF57*-1</f>
        <v>0</v>
      </c>
      <c r="P57" s="1">
        <f t="array" ref="P57">AG57*-1</f>
        <v>0</v>
      </c>
      <c r="Q57" s="1">
        <f t="array" ref="Q57">AH57*-1</f>
        <v>0</v>
      </c>
      <c r="R57" s="1">
        <f t="array" ref="R57">AI57*-1</f>
        <v>0</v>
      </c>
      <c r="S57" s="1">
        <f t="array" ref="S57">AJ57*-1</f>
        <v>0</v>
      </c>
      <c r="T57" s="1">
        <f t="array" ref="T57">AK57*-1</f>
        <v>0</v>
      </c>
      <c r="U57" s="22"/>
      <c r="V57" s="10"/>
      <c r="W57" s="12">
        <f t="array" ref="W57">11580.4*-1</f>
        <v>-11580.4</v>
      </c>
      <c r="X57" s="12">
        <f t="array" ref="X57">10000*-1</f>
        <v>-10000</v>
      </c>
      <c r="Y57" s="2">
        <f t="shared" si="21"/>
        <v>0</v>
      </c>
      <c r="Z57" s="1">
        <f t="array" ref="Z57">0*-1</f>
        <v>0</v>
      </c>
      <c r="AA57" s="1">
        <f t="array" ref="AA57">0*-1</f>
        <v>0</v>
      </c>
      <c r="AB57" s="1">
        <f t="array" ref="AB57">0*-1</f>
        <v>0</v>
      </c>
      <c r="AC57" s="1">
        <f t="array" ref="AC57">0*-1</f>
        <v>0</v>
      </c>
      <c r="AD57" s="1">
        <f t="array" ref="AD57">0*-1</f>
        <v>0</v>
      </c>
      <c r="AE57" s="1">
        <f t="array" ref="AE57">0*-1</f>
        <v>0</v>
      </c>
      <c r="AF57" s="1">
        <f t="array" ref="AF57">0*-1</f>
        <v>0</v>
      </c>
      <c r="AG57" s="1">
        <f t="array" ref="AG57">0*-1</f>
        <v>0</v>
      </c>
      <c r="AH57" s="1">
        <f t="array" ref="AH57">0*-1</f>
        <v>0</v>
      </c>
      <c r="AI57" s="1">
        <f t="array" ref="AI57">0*-1</f>
        <v>0</v>
      </c>
      <c r="AJ57" s="1">
        <f t="array" ref="AJ57">0*-1</f>
        <v>0</v>
      </c>
      <c r="AK57" s="1">
        <f t="array" ref="AK57">0*-1</f>
        <v>0</v>
      </c>
      <c r="AL57" s="10"/>
    </row>
    <row r="58" spans="1:38" s="44" customFormat="1" hidden="1" outlineLevel="1" x14ac:dyDescent="0.35">
      <c r="C58" s="26"/>
      <c r="F58" s="25">
        <v>7145</v>
      </c>
      <c r="G58" s="20" t="s">
        <v>27</v>
      </c>
      <c r="H58" s="2">
        <f t="shared" si="20"/>
        <v>0</v>
      </c>
      <c r="I58" s="1">
        <f t="array" ref="I58">Z58*-1</f>
        <v>0</v>
      </c>
      <c r="J58" s="1">
        <f t="array" ref="J58">AA58*-1</f>
        <v>0</v>
      </c>
      <c r="K58" s="1">
        <f t="array" ref="K58">AB58*-1</f>
        <v>0</v>
      </c>
      <c r="L58" s="1">
        <f t="array" ref="L58">AC58*-1</f>
        <v>0</v>
      </c>
      <c r="M58" s="1">
        <f t="array" ref="M58">AD58*-1</f>
        <v>0</v>
      </c>
      <c r="N58" s="1">
        <f t="array" ref="N58">AE58*-1</f>
        <v>0</v>
      </c>
      <c r="O58" s="1">
        <f t="array" ref="O58">AF58*-1</f>
        <v>0</v>
      </c>
      <c r="P58" s="1">
        <f t="array" ref="P58">AG58*-1</f>
        <v>0</v>
      </c>
      <c r="Q58" s="1">
        <f t="array" ref="Q58">AH58*-1</f>
        <v>0</v>
      </c>
      <c r="R58" s="1">
        <f t="array" ref="R58">AI58*-1</f>
        <v>0</v>
      </c>
      <c r="S58" s="1">
        <f t="array" ref="S58">AJ58*-1</f>
        <v>0</v>
      </c>
      <c r="T58" s="1">
        <f t="array" ref="T58">AK58*-1</f>
        <v>0</v>
      </c>
      <c r="U58" s="22"/>
      <c r="V58" s="10"/>
      <c r="W58" s="12">
        <f t="array" ref="W58">1939*-1</f>
        <v>-1939</v>
      </c>
      <c r="X58" s="12">
        <f t="array" ref="X58">0*-1</f>
        <v>0</v>
      </c>
      <c r="Y58" s="2">
        <f t="shared" si="21"/>
        <v>0</v>
      </c>
      <c r="Z58" s="1">
        <f t="array" ref="Z58">0*-1</f>
        <v>0</v>
      </c>
      <c r="AA58" s="1">
        <f t="array" ref="AA58">0*-1</f>
        <v>0</v>
      </c>
      <c r="AB58" s="1">
        <f t="array" ref="AB58">0*-1</f>
        <v>0</v>
      </c>
      <c r="AC58" s="1">
        <f t="array" ref="AC58">0*-1</f>
        <v>0</v>
      </c>
      <c r="AD58" s="1">
        <f t="array" ref="AD58">0*-1</f>
        <v>0</v>
      </c>
      <c r="AE58" s="1">
        <f t="array" ref="AE58">0*-1</f>
        <v>0</v>
      </c>
      <c r="AF58" s="1">
        <f t="array" ref="AF58">0*-1</f>
        <v>0</v>
      </c>
      <c r="AG58" s="1">
        <f t="array" ref="AG58">0*-1</f>
        <v>0</v>
      </c>
      <c r="AH58" s="1">
        <f t="array" ref="AH58">0*-1</f>
        <v>0</v>
      </c>
      <c r="AI58" s="1">
        <f t="array" ref="AI58">0*-1</f>
        <v>0</v>
      </c>
      <c r="AJ58" s="1">
        <f t="array" ref="AJ58">0*-1</f>
        <v>0</v>
      </c>
      <c r="AK58" s="1">
        <f t="array" ref="AK58">0*-1</f>
        <v>0</v>
      </c>
      <c r="AL58" s="10"/>
    </row>
    <row r="59" spans="1:38" s="44" customFormat="1" hidden="1" outlineLevel="1" x14ac:dyDescent="0.35">
      <c r="C59" s="26"/>
      <c r="F59" s="25">
        <v>7360</v>
      </c>
      <c r="G59" s="20" t="s">
        <v>75</v>
      </c>
      <c r="H59" s="2">
        <f t="shared" si="20"/>
        <v>0</v>
      </c>
      <c r="I59" s="1">
        <f t="array" ref="I59">Z59*-1</f>
        <v>0</v>
      </c>
      <c r="J59" s="1">
        <f t="array" ref="J59">AA59*-1</f>
        <v>0</v>
      </c>
      <c r="K59" s="1">
        <f t="array" ref="K59">AB59*-1</f>
        <v>0</v>
      </c>
      <c r="L59" s="1">
        <f t="array" ref="L59">AC59*-1</f>
        <v>0</v>
      </c>
      <c r="M59" s="1">
        <f t="array" ref="M59">AD59*-1</f>
        <v>0</v>
      </c>
      <c r="N59" s="1">
        <f t="array" ref="N59">AE59*-1</f>
        <v>0</v>
      </c>
      <c r="O59" s="1">
        <f t="array" ref="O59">AF59*-1</f>
        <v>0</v>
      </c>
      <c r="P59" s="1">
        <f t="array" ref="P59">AG59*-1</f>
        <v>0</v>
      </c>
      <c r="Q59" s="1">
        <f t="array" ref="Q59">AH59*-1</f>
        <v>0</v>
      </c>
      <c r="R59" s="1">
        <f t="array" ref="R59">AI59*-1</f>
        <v>0</v>
      </c>
      <c r="S59" s="1">
        <f t="array" ref="S59">AJ59*-1</f>
        <v>0</v>
      </c>
      <c r="T59" s="1">
        <f t="array" ref="T59">AK59*-1</f>
        <v>0</v>
      </c>
      <c r="U59" s="22"/>
      <c r="V59" s="10"/>
      <c r="W59" s="12">
        <f t="array" ref="W59">0*-1</f>
        <v>0</v>
      </c>
      <c r="X59" s="12">
        <f t="array" ref="X59">5000*-1</f>
        <v>-5000</v>
      </c>
      <c r="Y59" s="2">
        <f t="shared" si="21"/>
        <v>0</v>
      </c>
      <c r="Z59" s="1">
        <f t="array" ref="Z59">0*-1</f>
        <v>0</v>
      </c>
      <c r="AA59" s="1">
        <f t="array" ref="AA59">0*-1</f>
        <v>0</v>
      </c>
      <c r="AB59" s="1">
        <f t="array" ref="AB59">0*-1</f>
        <v>0</v>
      </c>
      <c r="AC59" s="1">
        <f t="array" ref="AC59">0*-1</f>
        <v>0</v>
      </c>
      <c r="AD59" s="1">
        <f t="array" ref="AD59">0*-1</f>
        <v>0</v>
      </c>
      <c r="AE59" s="1">
        <f t="array" ref="AE59">0*-1</f>
        <v>0</v>
      </c>
      <c r="AF59" s="1">
        <f t="array" ref="AF59">0*-1</f>
        <v>0</v>
      </c>
      <c r="AG59" s="1">
        <f t="array" ref="AG59">0*-1</f>
        <v>0</v>
      </c>
      <c r="AH59" s="1">
        <f t="array" ref="AH59">0*-1</f>
        <v>0</v>
      </c>
      <c r="AI59" s="1">
        <f t="array" ref="AI59">0*-1</f>
        <v>0</v>
      </c>
      <c r="AJ59" s="1">
        <f t="array" ref="AJ59">0*-1</f>
        <v>0</v>
      </c>
      <c r="AK59" s="1">
        <f t="array" ref="AK59">0*-1</f>
        <v>0</v>
      </c>
      <c r="AL59" s="10"/>
    </row>
    <row r="60" spans="1:38" s="44" customFormat="1" hidden="1" outlineLevel="1" x14ac:dyDescent="0.35">
      <c r="C60" s="26"/>
      <c r="F60" s="25">
        <v>7420</v>
      </c>
      <c r="G60" s="20" t="s">
        <v>11</v>
      </c>
      <c r="H60" s="2">
        <f t="shared" si="20"/>
        <v>0</v>
      </c>
      <c r="I60" s="1">
        <f t="array" ref="I60">Z60*-1</f>
        <v>0</v>
      </c>
      <c r="J60" s="1">
        <f t="array" ref="J60">AA60*-1</f>
        <v>0</v>
      </c>
      <c r="K60" s="1">
        <f t="array" ref="K60">AB60*-1</f>
        <v>0</v>
      </c>
      <c r="L60" s="1">
        <f t="array" ref="L60">AC60*-1</f>
        <v>0</v>
      </c>
      <c r="M60" s="1">
        <f t="array" ref="M60">AD60*-1</f>
        <v>0</v>
      </c>
      <c r="N60" s="1">
        <f t="array" ref="N60">AE60*-1</f>
        <v>0</v>
      </c>
      <c r="O60" s="1">
        <f t="array" ref="O60">AF60*-1</f>
        <v>0</v>
      </c>
      <c r="P60" s="1">
        <f t="array" ref="P60">AG60*-1</f>
        <v>0</v>
      </c>
      <c r="Q60" s="1">
        <f t="array" ref="Q60">AH60*-1</f>
        <v>0</v>
      </c>
      <c r="R60" s="1">
        <f t="array" ref="R60">AI60*-1</f>
        <v>0</v>
      </c>
      <c r="S60" s="1">
        <f t="array" ref="S60">AJ60*-1</f>
        <v>0</v>
      </c>
      <c r="T60" s="1">
        <f t="array" ref="T60">AK60*-1</f>
        <v>0</v>
      </c>
      <c r="U60" s="22"/>
      <c r="V60" s="10"/>
      <c r="W60" s="12">
        <f t="array" ref="W60">0*-1</f>
        <v>0</v>
      </c>
      <c r="X60" s="12">
        <f t="array" ref="X60">0*-1</f>
        <v>0</v>
      </c>
      <c r="Y60" s="2">
        <f t="shared" si="21"/>
        <v>0</v>
      </c>
      <c r="Z60" s="1">
        <f t="array" ref="Z60">0*-1</f>
        <v>0</v>
      </c>
      <c r="AA60" s="1">
        <f t="array" ref="AA60">0*-1</f>
        <v>0</v>
      </c>
      <c r="AB60" s="1">
        <f t="array" ref="AB60">0*-1</f>
        <v>0</v>
      </c>
      <c r="AC60" s="1">
        <f t="array" ref="AC60">0*-1</f>
        <v>0</v>
      </c>
      <c r="AD60" s="1">
        <f t="array" ref="AD60">0*-1</f>
        <v>0</v>
      </c>
      <c r="AE60" s="1">
        <f t="array" ref="AE60">0*-1</f>
        <v>0</v>
      </c>
      <c r="AF60" s="1">
        <f t="array" ref="AF60">0*-1</f>
        <v>0</v>
      </c>
      <c r="AG60" s="1">
        <f t="array" ref="AG60">0*-1</f>
        <v>0</v>
      </c>
      <c r="AH60" s="1">
        <f t="array" ref="AH60">0*-1</f>
        <v>0</v>
      </c>
      <c r="AI60" s="1">
        <f t="array" ref="AI60">0*-1</f>
        <v>0</v>
      </c>
      <c r="AJ60" s="1">
        <f t="array" ref="AJ60">0*-1</f>
        <v>0</v>
      </c>
      <c r="AK60" s="1">
        <f t="array" ref="AK60">0*-1</f>
        <v>0</v>
      </c>
      <c r="AL60" s="10"/>
    </row>
    <row r="61" spans="1:38" s="44" customFormat="1" hidden="1" outlineLevel="1" x14ac:dyDescent="0.35">
      <c r="C61" s="26"/>
      <c r="F61" s="25">
        <v>7770</v>
      </c>
      <c r="G61" s="20" t="s">
        <v>8</v>
      </c>
      <c r="H61" s="2">
        <f t="shared" si="20"/>
        <v>0</v>
      </c>
      <c r="I61" s="1">
        <f t="array" ref="I61">Z61*-1</f>
        <v>0</v>
      </c>
      <c r="J61" s="1">
        <f t="array" ref="J61">AA61*-1</f>
        <v>0</v>
      </c>
      <c r="K61" s="1">
        <f t="array" ref="K61">AB61*-1</f>
        <v>0</v>
      </c>
      <c r="L61" s="1">
        <f t="array" ref="L61">AC61*-1</f>
        <v>0</v>
      </c>
      <c r="M61" s="1">
        <f t="array" ref="M61">AD61*-1</f>
        <v>0</v>
      </c>
      <c r="N61" s="1">
        <f t="array" ref="N61">AE61*-1</f>
        <v>0</v>
      </c>
      <c r="O61" s="1">
        <f t="array" ref="O61">AF61*-1</f>
        <v>0</v>
      </c>
      <c r="P61" s="1">
        <f t="array" ref="P61">AG61*-1</f>
        <v>0</v>
      </c>
      <c r="Q61" s="1">
        <f t="array" ref="Q61">AH61*-1</f>
        <v>0</v>
      </c>
      <c r="R61" s="1">
        <f t="array" ref="R61">AI61*-1</f>
        <v>0</v>
      </c>
      <c r="S61" s="1">
        <f t="array" ref="S61">AJ61*-1</f>
        <v>0</v>
      </c>
      <c r="T61" s="1">
        <f t="array" ref="T61">AK61*-1</f>
        <v>0</v>
      </c>
      <c r="U61" s="22"/>
      <c r="V61" s="10"/>
      <c r="W61" s="12">
        <f t="array" ref="W61">0*-1</f>
        <v>0</v>
      </c>
      <c r="X61" s="12">
        <f t="array" ref="X61">0*-1</f>
        <v>0</v>
      </c>
      <c r="Y61" s="2">
        <f t="shared" si="21"/>
        <v>0</v>
      </c>
      <c r="Z61" s="1">
        <f t="array" ref="Z61">0*-1</f>
        <v>0</v>
      </c>
      <c r="AA61" s="1">
        <f t="array" ref="AA61">0*-1</f>
        <v>0</v>
      </c>
      <c r="AB61" s="1">
        <f t="array" ref="AB61">0*-1</f>
        <v>0</v>
      </c>
      <c r="AC61" s="1">
        <f t="array" ref="AC61">0*-1</f>
        <v>0</v>
      </c>
      <c r="AD61" s="1">
        <f t="array" ref="AD61">0*-1</f>
        <v>0</v>
      </c>
      <c r="AE61" s="1">
        <f t="array" ref="AE61">0*-1</f>
        <v>0</v>
      </c>
      <c r="AF61" s="1">
        <f t="array" ref="AF61">0*-1</f>
        <v>0</v>
      </c>
      <c r="AG61" s="1">
        <f t="array" ref="AG61">0*-1</f>
        <v>0</v>
      </c>
      <c r="AH61" s="1">
        <f t="array" ref="AH61">0*-1</f>
        <v>0</v>
      </c>
      <c r="AI61" s="1">
        <f t="array" ref="AI61">0*-1</f>
        <v>0</v>
      </c>
      <c r="AJ61" s="1">
        <f t="array" ref="AJ61">0*-1</f>
        <v>0</v>
      </c>
      <c r="AK61" s="1">
        <f t="array" ref="AK61">0*-1</f>
        <v>0</v>
      </c>
      <c r="AL61" s="10"/>
    </row>
    <row r="62" spans="1:38" s="44" customFormat="1" ht="15.65" customHeight="1" collapsed="1" x14ac:dyDescent="0.35">
      <c r="A62" s="6">
        <f t="array" ref="A62">IFERROR(93000002,"0")</f>
        <v>93000002</v>
      </c>
      <c r="B62" s="6" t="s">
        <v>54</v>
      </c>
      <c r="C62" s="8">
        <f>IF(A62="","0",A62)</f>
        <v>93000002</v>
      </c>
      <c r="D62" s="24" t="str">
        <f>IF(C62="0","(Ingen Verdi)",B62)</f>
        <v>Faglig aktiviteter regioner - Region Vest</v>
      </c>
      <c r="E62" s="18">
        <v>930</v>
      </c>
      <c r="H62" s="2">
        <f>SUM(I62:T62)</f>
        <v>-25000</v>
      </c>
      <c r="I62" s="2">
        <f t="shared" ref="I62:T62" si="29">SUM(0)+SUM(I37)+SUM(I38)+SUM(0)+SUM(I39)+SUM(0)+SUM(I40)+SUM(0)+SUM(0)+SUM(I41)+SUM(I42)+SUM(I43)+SUM(I44)+SUM(I45:I61)</f>
        <v>-25000</v>
      </c>
      <c r="J62" s="2">
        <f t="shared" si="29"/>
        <v>0</v>
      </c>
      <c r="K62" s="2">
        <f t="shared" si="29"/>
        <v>0</v>
      </c>
      <c r="L62" s="2">
        <f t="shared" si="29"/>
        <v>0</v>
      </c>
      <c r="M62" s="2">
        <f t="shared" si="29"/>
        <v>0</v>
      </c>
      <c r="N62" s="2">
        <f t="shared" si="29"/>
        <v>0</v>
      </c>
      <c r="O62" s="2">
        <f t="shared" si="29"/>
        <v>0</v>
      </c>
      <c r="P62" s="2">
        <f t="shared" si="29"/>
        <v>0</v>
      </c>
      <c r="Q62" s="2">
        <f t="shared" si="29"/>
        <v>0</v>
      </c>
      <c r="R62" s="2">
        <f t="shared" si="29"/>
        <v>0</v>
      </c>
      <c r="S62" s="2">
        <f t="shared" si="29"/>
        <v>0</v>
      </c>
      <c r="T62" s="2">
        <f t="shared" si="29"/>
        <v>0</v>
      </c>
      <c r="U62" s="21"/>
      <c r="V62" s="19"/>
      <c r="W62" s="2">
        <f t="shared" ref="W62:X62" si="30">SUM(0)+SUM(W37)+SUM(W38)+SUM(0)+SUM(W39)+SUM(0)+SUM(W40)+SUM(0)+SUM(0)+SUM(W41)+SUM(W42)+SUM(W43)+SUM(W44)+SUM(W45:W61)</f>
        <v>-25971.56</v>
      </c>
      <c r="X62" s="2">
        <f t="shared" si="30"/>
        <v>-75000</v>
      </c>
      <c r="Y62" s="2">
        <f>SUM(Z62:AK62)</f>
        <v>25000</v>
      </c>
      <c r="Z62" s="2">
        <f t="shared" ref="Z62:AK62" si="31">SUM(0)+SUM(Z37)+SUM(Z38)+SUM(0)+SUM(Z39)+SUM(0)+SUM(Z40)+SUM(0)+SUM(0)+SUM(Z41)+SUM(Z42)+SUM(Z43)+SUM(Z44)+SUM(Z45:Z61)</f>
        <v>25000</v>
      </c>
      <c r="AA62" s="2">
        <f t="shared" si="31"/>
        <v>0</v>
      </c>
      <c r="AB62" s="2">
        <f t="shared" si="31"/>
        <v>0</v>
      </c>
      <c r="AC62" s="2">
        <f t="shared" si="31"/>
        <v>0</v>
      </c>
      <c r="AD62" s="2">
        <f t="shared" si="31"/>
        <v>0</v>
      </c>
      <c r="AE62" s="2">
        <f t="shared" si="31"/>
        <v>0</v>
      </c>
      <c r="AF62" s="2">
        <f t="shared" si="31"/>
        <v>0</v>
      </c>
      <c r="AG62" s="2">
        <f t="shared" si="31"/>
        <v>0</v>
      </c>
      <c r="AH62" s="2">
        <f t="shared" si="31"/>
        <v>0</v>
      </c>
      <c r="AI62" s="2">
        <f t="shared" si="31"/>
        <v>0</v>
      </c>
      <c r="AJ62" s="2">
        <f t="shared" si="31"/>
        <v>0</v>
      </c>
      <c r="AK62" s="2">
        <f t="shared" si="31"/>
        <v>0</v>
      </c>
    </row>
    <row r="63" spans="1:38" s="44" customFormat="1" ht="15.65" hidden="1" customHeight="1" outlineLevel="1" x14ac:dyDescent="0.35">
      <c r="A63" s="6"/>
      <c r="B63" s="6"/>
      <c r="C63" s="8"/>
      <c r="D63" s="8"/>
      <c r="E63" s="18"/>
      <c r="F63" s="25">
        <v>4540</v>
      </c>
      <c r="G63" s="44" t="s">
        <v>95</v>
      </c>
      <c r="H63" s="2">
        <f t="shared" ref="H63:H64" si="32">SUM(I63:T63)</f>
        <v>0</v>
      </c>
      <c r="I63" s="1">
        <f t="array" ref="I63">Z63*-1</f>
        <v>0</v>
      </c>
      <c r="J63" s="1">
        <f t="array" ref="J63">AA63*-1</f>
        <v>0</v>
      </c>
      <c r="K63" s="1">
        <f t="array" ref="K63">AB63*-1</f>
        <v>0</v>
      </c>
      <c r="L63" s="1">
        <f t="array" ref="L63">AC63*-1</f>
        <v>0</v>
      </c>
      <c r="M63" s="1">
        <f t="array" ref="M63">AD63*-1</f>
        <v>0</v>
      </c>
      <c r="N63" s="1">
        <f t="array" ref="N63">AE63*-1</f>
        <v>0</v>
      </c>
      <c r="O63" s="1">
        <f t="array" ref="O63">AF63*-1</f>
        <v>0</v>
      </c>
      <c r="P63" s="1">
        <f t="array" ref="P63">AG63*-1</f>
        <v>0</v>
      </c>
      <c r="Q63" s="1">
        <f t="array" ref="Q63">AH63*-1</f>
        <v>0</v>
      </c>
      <c r="R63" s="1">
        <f t="array" ref="R63">AI63*-1</f>
        <v>0</v>
      </c>
      <c r="S63" s="1">
        <f t="array" ref="S63">AJ63*-1</f>
        <v>0</v>
      </c>
      <c r="T63" s="1">
        <f t="array" ref="T63">AK63*-1</f>
        <v>0</v>
      </c>
      <c r="U63" s="8"/>
      <c r="W63" s="12">
        <f t="array" ref="W63">0*-1</f>
        <v>0</v>
      </c>
      <c r="X63" s="12">
        <f t="array" ref="X63">0*-1</f>
        <v>0</v>
      </c>
      <c r="Y63" s="2">
        <f t="shared" ref="Y63:Y64" si="33">SUM(Z63:AK63)</f>
        <v>0</v>
      </c>
      <c r="Z63" s="1">
        <f t="array" ref="Z63">0*-1</f>
        <v>0</v>
      </c>
      <c r="AA63" s="1">
        <f t="array" ref="AA63">0*-1</f>
        <v>0</v>
      </c>
      <c r="AB63" s="1">
        <f t="array" ref="AB63">0*-1</f>
        <v>0</v>
      </c>
      <c r="AC63" s="1">
        <f t="array" ref="AC63">0*-1</f>
        <v>0</v>
      </c>
      <c r="AD63" s="1">
        <f t="array" ref="AD63">0*-1</f>
        <v>0</v>
      </c>
      <c r="AE63" s="1">
        <f t="array" ref="AE63">0*-1</f>
        <v>0</v>
      </c>
      <c r="AF63" s="1">
        <f t="array" ref="AF63">0*-1</f>
        <v>0</v>
      </c>
      <c r="AG63" s="1">
        <f t="array" ref="AG63">0*-1</f>
        <v>0</v>
      </c>
      <c r="AH63" s="1">
        <f t="array" ref="AH63">0*-1</f>
        <v>0</v>
      </c>
      <c r="AI63" s="1">
        <f t="array" ref="AI63">0*-1</f>
        <v>0</v>
      </c>
      <c r="AJ63" s="1">
        <f t="array" ref="AJ63">0*-1</f>
        <v>0</v>
      </c>
      <c r="AK63" s="1">
        <f t="array" ref="AK63">0*-1</f>
        <v>0</v>
      </c>
    </row>
    <row r="64" spans="1:38" s="44" customFormat="1" ht="15.65" hidden="1" customHeight="1" outlineLevel="1" x14ac:dyDescent="0.35">
      <c r="A64" s="6"/>
      <c r="B64" s="6"/>
      <c r="C64" s="8"/>
      <c r="D64" s="8"/>
      <c r="E64" s="18"/>
      <c r="F64" s="25">
        <v>5000</v>
      </c>
      <c r="G64" s="44" t="s">
        <v>73</v>
      </c>
      <c r="H64" s="2">
        <f t="shared" si="32"/>
        <v>0</v>
      </c>
      <c r="I64" s="1">
        <f t="array" ref="I64">Z64*-1</f>
        <v>0</v>
      </c>
      <c r="J64" s="1">
        <f t="array" ref="J64">AA64*-1</f>
        <v>0</v>
      </c>
      <c r="K64" s="1">
        <f t="array" ref="K64">AB64*-1</f>
        <v>0</v>
      </c>
      <c r="L64" s="1">
        <f t="array" ref="L64">AC64*-1</f>
        <v>0</v>
      </c>
      <c r="M64" s="1">
        <f t="array" ref="M64">AD64*-1</f>
        <v>0</v>
      </c>
      <c r="N64" s="1">
        <f t="array" ref="N64">AE64*-1</f>
        <v>0</v>
      </c>
      <c r="O64" s="1">
        <f t="array" ref="O64">AF64*-1</f>
        <v>0</v>
      </c>
      <c r="P64" s="1">
        <f t="array" ref="P64">AG64*-1</f>
        <v>0</v>
      </c>
      <c r="Q64" s="1">
        <f t="array" ref="Q64">AH64*-1</f>
        <v>0</v>
      </c>
      <c r="R64" s="1">
        <f t="array" ref="R64">AI64*-1</f>
        <v>0</v>
      </c>
      <c r="S64" s="1">
        <f t="array" ref="S64">AJ64*-1</f>
        <v>0</v>
      </c>
      <c r="T64" s="1">
        <f t="array" ref="T64">AK64*-1</f>
        <v>0</v>
      </c>
      <c r="U64" s="8"/>
      <c r="W64" s="12">
        <f t="array" ref="W64">0*-1</f>
        <v>0</v>
      </c>
      <c r="X64" s="12">
        <f t="array" ref="X64">1500*-1</f>
        <v>-1500</v>
      </c>
      <c r="Y64" s="2">
        <f t="shared" si="33"/>
        <v>0</v>
      </c>
      <c r="Z64" s="1">
        <f t="array" ref="Z64">0*-1</f>
        <v>0</v>
      </c>
      <c r="AA64" s="1">
        <f t="array" ref="AA64">0*-1</f>
        <v>0</v>
      </c>
      <c r="AB64" s="1">
        <f t="array" ref="AB64">0*-1</f>
        <v>0</v>
      </c>
      <c r="AC64" s="1">
        <f t="array" ref="AC64">0*-1</f>
        <v>0</v>
      </c>
      <c r="AD64" s="1">
        <f t="array" ref="AD64">0*-1</f>
        <v>0</v>
      </c>
      <c r="AE64" s="1">
        <f t="array" ref="AE64">0*-1</f>
        <v>0</v>
      </c>
      <c r="AF64" s="1">
        <f t="array" ref="AF64">0*-1</f>
        <v>0</v>
      </c>
      <c r="AG64" s="1">
        <f t="array" ref="AG64">0*-1</f>
        <v>0</v>
      </c>
      <c r="AH64" s="1">
        <f t="array" ref="AH64">0*-1</f>
        <v>0</v>
      </c>
      <c r="AI64" s="1">
        <f t="array" ref="AI64">0*-1</f>
        <v>0</v>
      </c>
      <c r="AJ64" s="1">
        <f t="array" ref="AJ64">0*-1</f>
        <v>0</v>
      </c>
      <c r="AK64" s="1">
        <f t="array" ref="AK64">0*-1</f>
        <v>0</v>
      </c>
    </row>
    <row r="65" spans="1:38" s="44" customFormat="1" ht="15.65" hidden="1" customHeight="1" outlineLevel="1" x14ac:dyDescent="0.35">
      <c r="A65" s="6"/>
      <c r="B65" s="6"/>
      <c r="C65" s="8"/>
      <c r="D65" s="8"/>
      <c r="E65" s="18"/>
      <c r="F65" s="25">
        <v>5060</v>
      </c>
      <c r="G65" s="44" t="s">
        <v>20</v>
      </c>
      <c r="H65" s="2">
        <f>SUM(I65:T65)</f>
        <v>0</v>
      </c>
      <c r="I65" s="1">
        <f t="array" ref="I65">Z65*-1</f>
        <v>0</v>
      </c>
      <c r="J65" s="1">
        <f t="array" ref="J65">AA65*-1</f>
        <v>0</v>
      </c>
      <c r="K65" s="1">
        <f t="array" ref="K65">AB65*-1</f>
        <v>0</v>
      </c>
      <c r="L65" s="1">
        <f t="array" ref="L65">AC65*-1</f>
        <v>0</v>
      </c>
      <c r="M65" s="1">
        <f t="array" ref="M65">AD65*-1</f>
        <v>0</v>
      </c>
      <c r="N65" s="1">
        <f t="array" ref="N65">AE65*-1</f>
        <v>0</v>
      </c>
      <c r="O65" s="1">
        <f t="array" ref="O65">AF65*-1</f>
        <v>0</v>
      </c>
      <c r="P65" s="1">
        <f t="array" ref="P65">AG65*-1</f>
        <v>0</v>
      </c>
      <c r="Q65" s="1">
        <f t="array" ref="Q65">AH65*-1</f>
        <v>0</v>
      </c>
      <c r="R65" s="1">
        <f t="array" ref="R65">AI65*-1</f>
        <v>0</v>
      </c>
      <c r="S65" s="1">
        <f t="array" ref="S65">AJ65*-1</f>
        <v>0</v>
      </c>
      <c r="T65" s="1">
        <f t="array" ref="T65">AK65*-1</f>
        <v>0</v>
      </c>
      <c r="U65" s="8"/>
      <c r="W65" s="12">
        <f t="array" ref="W65">0*-1</f>
        <v>0</v>
      </c>
      <c r="X65" s="12">
        <f t="array" ref="X65">0*-1</f>
        <v>0</v>
      </c>
      <c r="Y65" s="2">
        <f>SUM(Z65:AK65)</f>
        <v>0</v>
      </c>
      <c r="Z65" s="1">
        <f t="array" ref="Z65">0*-1</f>
        <v>0</v>
      </c>
      <c r="AA65" s="1">
        <f t="array" ref="AA65">0*-1</f>
        <v>0</v>
      </c>
      <c r="AB65" s="1">
        <f t="array" ref="AB65">0*-1</f>
        <v>0</v>
      </c>
      <c r="AC65" s="1">
        <f t="array" ref="AC65">0*-1</f>
        <v>0</v>
      </c>
      <c r="AD65" s="1">
        <f t="array" ref="AD65">0*-1</f>
        <v>0</v>
      </c>
      <c r="AE65" s="1">
        <f t="array" ref="AE65">0*-1</f>
        <v>0</v>
      </c>
      <c r="AF65" s="1">
        <f t="array" ref="AF65">0*-1</f>
        <v>0</v>
      </c>
      <c r="AG65" s="1">
        <f t="array" ref="AG65">0*-1</f>
        <v>0</v>
      </c>
      <c r="AH65" s="1">
        <f t="array" ref="AH65">0*-1</f>
        <v>0</v>
      </c>
      <c r="AI65" s="1">
        <f t="array" ref="AI65">0*-1</f>
        <v>0</v>
      </c>
      <c r="AJ65" s="1">
        <f t="array" ref="AJ65">0*-1</f>
        <v>0</v>
      </c>
      <c r="AK65" s="1">
        <f t="array" ref="AK65">0*-1</f>
        <v>0</v>
      </c>
    </row>
    <row r="66" spans="1:38" s="44" customFormat="1" ht="15.65" hidden="1" customHeight="1" outlineLevel="1" x14ac:dyDescent="0.35">
      <c r="A66" s="6"/>
      <c r="B66" s="6"/>
      <c r="C66" s="8"/>
      <c r="D66" s="8"/>
      <c r="E66" s="18"/>
      <c r="F66" s="25">
        <v>5090</v>
      </c>
      <c r="G66" s="44" t="s">
        <v>74</v>
      </c>
      <c r="H66" s="11">
        <f>SUM(I66:T66)</f>
        <v>0</v>
      </c>
      <c r="I66" s="4">
        <f t="shared" ref="I66:T66" si="34">SUM(I64)*12%</f>
        <v>0</v>
      </c>
      <c r="J66" s="4">
        <f t="shared" si="34"/>
        <v>0</v>
      </c>
      <c r="K66" s="4">
        <f t="shared" si="34"/>
        <v>0</v>
      </c>
      <c r="L66" s="4">
        <f t="shared" si="34"/>
        <v>0</v>
      </c>
      <c r="M66" s="4">
        <f t="shared" si="34"/>
        <v>0</v>
      </c>
      <c r="N66" s="4">
        <f t="shared" si="34"/>
        <v>0</v>
      </c>
      <c r="O66" s="4">
        <f t="shared" si="34"/>
        <v>0</v>
      </c>
      <c r="P66" s="4">
        <f t="shared" si="34"/>
        <v>0</v>
      </c>
      <c r="Q66" s="4">
        <f t="shared" si="34"/>
        <v>0</v>
      </c>
      <c r="R66" s="4">
        <f t="shared" si="34"/>
        <v>0</v>
      </c>
      <c r="S66" s="4">
        <f t="shared" si="34"/>
        <v>0</v>
      </c>
      <c r="T66" s="4">
        <f t="shared" si="34"/>
        <v>0</v>
      </c>
      <c r="U66" s="8"/>
      <c r="W66" s="12">
        <f t="array" ref="W66">0*-1</f>
        <v>0</v>
      </c>
      <c r="X66" s="12">
        <f t="array" ref="X66">180*-1</f>
        <v>-180</v>
      </c>
      <c r="Y66" s="11">
        <f>SUM(Z66:AK66)</f>
        <v>0</v>
      </c>
      <c r="Z66" s="3">
        <f t="shared" ref="Z66:AK66" si="35">(SUM(Z64)+SUM(0))*12%</f>
        <v>0</v>
      </c>
      <c r="AA66" s="3">
        <f t="shared" si="35"/>
        <v>0</v>
      </c>
      <c r="AB66" s="3">
        <f t="shared" si="35"/>
        <v>0</v>
      </c>
      <c r="AC66" s="3">
        <f t="shared" si="35"/>
        <v>0</v>
      </c>
      <c r="AD66" s="3">
        <f t="shared" si="35"/>
        <v>0</v>
      </c>
      <c r="AE66" s="3">
        <f t="shared" si="35"/>
        <v>0</v>
      </c>
      <c r="AF66" s="3">
        <f t="shared" si="35"/>
        <v>0</v>
      </c>
      <c r="AG66" s="3">
        <f t="shared" si="35"/>
        <v>0</v>
      </c>
      <c r="AH66" s="3">
        <f t="shared" si="35"/>
        <v>0</v>
      </c>
      <c r="AI66" s="3">
        <f t="shared" si="35"/>
        <v>0</v>
      </c>
      <c r="AJ66" s="3">
        <f t="shared" si="35"/>
        <v>0</v>
      </c>
      <c r="AK66" s="3">
        <f t="shared" si="35"/>
        <v>0</v>
      </c>
    </row>
    <row r="67" spans="1:38" s="44" customFormat="1" ht="15.65" hidden="1" customHeight="1" outlineLevel="1" x14ac:dyDescent="0.35">
      <c r="A67" s="6"/>
      <c r="B67" s="6"/>
      <c r="C67" s="8"/>
      <c r="D67" s="8"/>
      <c r="E67" s="18"/>
      <c r="F67" s="25">
        <v>5400</v>
      </c>
      <c r="G67" s="44" t="s">
        <v>53</v>
      </c>
      <c r="H67" s="11">
        <f t="shared" ref="H67:H87" si="36">SUM(I67:T67)</f>
        <v>0</v>
      </c>
      <c r="I67" s="4">
        <f t="array" ref="I67">Z67*-1</f>
        <v>0</v>
      </c>
      <c r="J67" s="4">
        <f t="array" ref="J67">AA67*-1</f>
        <v>0</v>
      </c>
      <c r="K67" s="4">
        <f t="array" ref="K67">AB67*-1</f>
        <v>0</v>
      </c>
      <c r="L67" s="4">
        <f t="array" ref="L67">AC67*-1</f>
        <v>0</v>
      </c>
      <c r="M67" s="4">
        <f t="array" ref="M67">AD67*-1</f>
        <v>0</v>
      </c>
      <c r="N67" s="4">
        <f t="array" ref="N67">AE67*-1</f>
        <v>0</v>
      </c>
      <c r="O67" s="4">
        <f t="array" ref="O67">AF67*-1</f>
        <v>0</v>
      </c>
      <c r="P67" s="4">
        <f t="array" ref="P67">AG67*-1</f>
        <v>0</v>
      </c>
      <c r="Q67" s="4">
        <f t="array" ref="Q67">AH67*-1</f>
        <v>0</v>
      </c>
      <c r="R67" s="4">
        <f t="array" ref="R67">AI67*-1</f>
        <v>0</v>
      </c>
      <c r="S67" s="4">
        <f t="array" ref="S67">AJ67*-1</f>
        <v>0</v>
      </c>
      <c r="T67" s="4">
        <f t="array" ref="T67">AK67*-1</f>
        <v>0</v>
      </c>
      <c r="U67" s="8"/>
      <c r="W67" s="12">
        <f t="array" ref="W67">0*-1</f>
        <v>0</v>
      </c>
      <c r="X67" s="12">
        <f t="array" ref="X67">216.7875*-1</f>
        <v>-216.78749999999999</v>
      </c>
      <c r="Y67" s="11">
        <f t="shared" ref="Y67:Y87" si="37">SUM(Z67:AK67)</f>
        <v>0</v>
      </c>
      <c r="Z67" s="3">
        <f t="shared" ref="Z67:AK67" si="38">(SUM(Z64)+SUM(Z65)+SUM(Z69)+SUM(Z70)+SUM(0)+SUM(0)+SUM(0)+SUM(0))*14.1%</f>
        <v>0</v>
      </c>
      <c r="AA67" s="3">
        <f t="shared" si="38"/>
        <v>0</v>
      </c>
      <c r="AB67" s="3">
        <f t="shared" si="38"/>
        <v>0</v>
      </c>
      <c r="AC67" s="3">
        <f t="shared" si="38"/>
        <v>0</v>
      </c>
      <c r="AD67" s="3">
        <f t="shared" si="38"/>
        <v>0</v>
      </c>
      <c r="AE67" s="3">
        <f t="shared" si="38"/>
        <v>0</v>
      </c>
      <c r="AF67" s="3">
        <f t="shared" si="38"/>
        <v>0</v>
      </c>
      <c r="AG67" s="3">
        <f t="shared" si="38"/>
        <v>0</v>
      </c>
      <c r="AH67" s="3">
        <f t="shared" si="38"/>
        <v>0</v>
      </c>
      <c r="AI67" s="3">
        <f t="shared" si="38"/>
        <v>0</v>
      </c>
      <c r="AJ67" s="3">
        <f t="shared" si="38"/>
        <v>0</v>
      </c>
      <c r="AK67" s="3">
        <f t="shared" si="38"/>
        <v>0</v>
      </c>
    </row>
    <row r="68" spans="1:38" s="44" customFormat="1" ht="15.65" hidden="1" customHeight="1" outlineLevel="1" x14ac:dyDescent="0.35">
      <c r="A68" s="6"/>
      <c r="B68" s="6"/>
      <c r="C68" s="8"/>
      <c r="D68" s="8"/>
      <c r="E68" s="18"/>
      <c r="F68" s="25">
        <v>5410</v>
      </c>
      <c r="G68" s="44" t="s">
        <v>60</v>
      </c>
      <c r="H68" s="11">
        <f t="shared" si="36"/>
        <v>0</v>
      </c>
      <c r="I68" s="4">
        <f t="shared" ref="I68:T68" si="39">SUM(I66)*14.1%</f>
        <v>0</v>
      </c>
      <c r="J68" s="4">
        <f t="shared" si="39"/>
        <v>0</v>
      </c>
      <c r="K68" s="4">
        <f t="shared" si="39"/>
        <v>0</v>
      </c>
      <c r="L68" s="4">
        <f t="shared" si="39"/>
        <v>0</v>
      </c>
      <c r="M68" s="4">
        <f t="shared" si="39"/>
        <v>0</v>
      </c>
      <c r="N68" s="4">
        <f t="shared" si="39"/>
        <v>0</v>
      </c>
      <c r="O68" s="4">
        <f t="shared" si="39"/>
        <v>0</v>
      </c>
      <c r="P68" s="4">
        <f t="shared" si="39"/>
        <v>0</v>
      </c>
      <c r="Q68" s="4">
        <f t="shared" si="39"/>
        <v>0</v>
      </c>
      <c r="R68" s="4">
        <f t="shared" si="39"/>
        <v>0</v>
      </c>
      <c r="S68" s="4">
        <f t="shared" si="39"/>
        <v>0</v>
      </c>
      <c r="T68" s="4">
        <f t="shared" si="39"/>
        <v>0</v>
      </c>
      <c r="U68" s="8"/>
      <c r="W68" s="12">
        <f t="array" ref="W68">0*-1</f>
        <v>0</v>
      </c>
      <c r="X68" s="12">
        <f t="array" ref="X68">25.38*-1</f>
        <v>-25.38</v>
      </c>
      <c r="Y68" s="11">
        <f t="shared" si="37"/>
        <v>0</v>
      </c>
      <c r="Z68" s="3">
        <f t="shared" ref="Z68:AK68" si="40">SUM(Z66)*14.1%</f>
        <v>0</v>
      </c>
      <c r="AA68" s="3">
        <f t="shared" si="40"/>
        <v>0</v>
      </c>
      <c r="AB68" s="3">
        <f t="shared" si="40"/>
        <v>0</v>
      </c>
      <c r="AC68" s="3">
        <f t="shared" si="40"/>
        <v>0</v>
      </c>
      <c r="AD68" s="3">
        <f t="shared" si="40"/>
        <v>0</v>
      </c>
      <c r="AE68" s="3">
        <f t="shared" si="40"/>
        <v>0</v>
      </c>
      <c r="AF68" s="3">
        <f t="shared" si="40"/>
        <v>0</v>
      </c>
      <c r="AG68" s="3">
        <f t="shared" si="40"/>
        <v>0</v>
      </c>
      <c r="AH68" s="3">
        <f t="shared" si="40"/>
        <v>0</v>
      </c>
      <c r="AI68" s="3">
        <f t="shared" si="40"/>
        <v>0</v>
      </c>
      <c r="AJ68" s="3">
        <f t="shared" si="40"/>
        <v>0</v>
      </c>
      <c r="AK68" s="3">
        <f t="shared" si="40"/>
        <v>0</v>
      </c>
    </row>
    <row r="69" spans="1:38" s="44" customFormat="1" ht="15.65" hidden="1" customHeight="1" outlineLevel="1" x14ac:dyDescent="0.35">
      <c r="A69" s="6"/>
      <c r="B69" s="6"/>
      <c r="C69" s="8"/>
      <c r="D69" s="8"/>
      <c r="E69" s="18"/>
      <c r="F69" s="25">
        <v>5921</v>
      </c>
      <c r="G69" s="44" t="s">
        <v>21</v>
      </c>
      <c r="H69" s="11">
        <f t="shared" si="36"/>
        <v>0</v>
      </c>
      <c r="I69" s="4">
        <f t="shared" ref="I69:T69" si="41">SUM(I64)*16%</f>
        <v>0</v>
      </c>
      <c r="J69" s="4">
        <f t="shared" si="41"/>
        <v>0</v>
      </c>
      <c r="K69" s="4">
        <f t="shared" si="41"/>
        <v>0</v>
      </c>
      <c r="L69" s="4">
        <f t="shared" si="41"/>
        <v>0</v>
      </c>
      <c r="M69" s="4">
        <f t="shared" si="41"/>
        <v>0</v>
      </c>
      <c r="N69" s="4">
        <f t="shared" si="41"/>
        <v>0</v>
      </c>
      <c r="O69" s="4">
        <f t="shared" si="41"/>
        <v>0</v>
      </c>
      <c r="P69" s="4">
        <f t="shared" si="41"/>
        <v>0</v>
      </c>
      <c r="Q69" s="4">
        <f t="shared" si="41"/>
        <v>0</v>
      </c>
      <c r="R69" s="4">
        <f t="shared" si="41"/>
        <v>0</v>
      </c>
      <c r="S69" s="4">
        <f t="shared" si="41"/>
        <v>0</v>
      </c>
      <c r="T69" s="4">
        <f t="shared" si="41"/>
        <v>0</v>
      </c>
      <c r="U69" s="8"/>
      <c r="W69" s="12">
        <f t="array" ref="W69">0*-1</f>
        <v>0</v>
      </c>
      <c r="X69" s="12">
        <f t="array" ref="X69">0*-1</f>
        <v>0</v>
      </c>
      <c r="Y69" s="11">
        <f t="shared" si="37"/>
        <v>0</v>
      </c>
      <c r="Z69" s="3">
        <f t="shared" ref="Z69:AK69" si="42">SUM(Z64)*16%</f>
        <v>0</v>
      </c>
      <c r="AA69" s="3">
        <f t="shared" si="42"/>
        <v>0</v>
      </c>
      <c r="AB69" s="3">
        <f t="shared" si="42"/>
        <v>0</v>
      </c>
      <c r="AC69" s="3">
        <f t="shared" si="42"/>
        <v>0</v>
      </c>
      <c r="AD69" s="3">
        <f t="shared" si="42"/>
        <v>0</v>
      </c>
      <c r="AE69" s="3">
        <f t="shared" si="42"/>
        <v>0</v>
      </c>
      <c r="AF69" s="3">
        <f t="shared" si="42"/>
        <v>0</v>
      </c>
      <c r="AG69" s="3">
        <f t="shared" si="42"/>
        <v>0</v>
      </c>
      <c r="AH69" s="3">
        <f t="shared" si="42"/>
        <v>0</v>
      </c>
      <c r="AI69" s="3">
        <f t="shared" si="42"/>
        <v>0</v>
      </c>
      <c r="AJ69" s="3">
        <f t="shared" si="42"/>
        <v>0</v>
      </c>
      <c r="AK69" s="3">
        <f t="shared" si="42"/>
        <v>0</v>
      </c>
    </row>
    <row r="70" spans="1:38" s="44" customFormat="1" ht="15.65" hidden="1" customHeight="1" outlineLevel="1" x14ac:dyDescent="0.35">
      <c r="A70" s="6"/>
      <c r="B70" s="6"/>
      <c r="C70" s="8"/>
      <c r="D70" s="8"/>
      <c r="E70" s="18"/>
      <c r="F70" s="25">
        <v>5923</v>
      </c>
      <c r="G70" s="44" t="s">
        <v>102</v>
      </c>
      <c r="H70" s="11">
        <f t="shared" si="36"/>
        <v>0</v>
      </c>
      <c r="I70" s="4">
        <f t="shared" ref="I70:T70" si="43">SUM(I64)*2.5%</f>
        <v>0</v>
      </c>
      <c r="J70" s="4">
        <f t="shared" si="43"/>
        <v>0</v>
      </c>
      <c r="K70" s="4">
        <f t="shared" si="43"/>
        <v>0</v>
      </c>
      <c r="L70" s="4">
        <f t="shared" si="43"/>
        <v>0</v>
      </c>
      <c r="M70" s="4">
        <f t="shared" si="43"/>
        <v>0</v>
      </c>
      <c r="N70" s="4">
        <f t="shared" si="43"/>
        <v>0</v>
      </c>
      <c r="O70" s="4">
        <f t="shared" si="43"/>
        <v>0</v>
      </c>
      <c r="P70" s="4">
        <f t="shared" si="43"/>
        <v>0</v>
      </c>
      <c r="Q70" s="4">
        <f t="shared" si="43"/>
        <v>0</v>
      </c>
      <c r="R70" s="4">
        <f t="shared" si="43"/>
        <v>0</v>
      </c>
      <c r="S70" s="4">
        <f t="shared" si="43"/>
        <v>0</v>
      </c>
      <c r="T70" s="4">
        <f t="shared" si="43"/>
        <v>0</v>
      </c>
      <c r="U70" s="8"/>
      <c r="W70" s="12">
        <f t="array" ref="W70">0*-1</f>
        <v>0</v>
      </c>
      <c r="X70" s="12">
        <f t="array" ref="X70">37.5*-1</f>
        <v>-37.5</v>
      </c>
      <c r="Y70" s="11">
        <f t="shared" si="37"/>
        <v>0</v>
      </c>
      <c r="Z70" s="3">
        <f t="shared" ref="Z70:AK70" si="44">SUM(Z64)*2.5%</f>
        <v>0</v>
      </c>
      <c r="AA70" s="3">
        <f t="shared" si="44"/>
        <v>0</v>
      </c>
      <c r="AB70" s="3">
        <f t="shared" si="44"/>
        <v>0</v>
      </c>
      <c r="AC70" s="3">
        <f t="shared" si="44"/>
        <v>0</v>
      </c>
      <c r="AD70" s="3">
        <f t="shared" si="44"/>
        <v>0</v>
      </c>
      <c r="AE70" s="3">
        <f t="shared" si="44"/>
        <v>0</v>
      </c>
      <c r="AF70" s="3">
        <f t="shared" si="44"/>
        <v>0</v>
      </c>
      <c r="AG70" s="3">
        <f t="shared" si="44"/>
        <v>0</v>
      </c>
      <c r="AH70" s="3">
        <f t="shared" si="44"/>
        <v>0</v>
      </c>
      <c r="AI70" s="3">
        <f t="shared" si="44"/>
        <v>0</v>
      </c>
      <c r="AJ70" s="3">
        <f t="shared" si="44"/>
        <v>0</v>
      </c>
      <c r="AK70" s="3">
        <f t="shared" si="44"/>
        <v>0</v>
      </c>
    </row>
    <row r="71" spans="1:38" s="44" customFormat="1" hidden="1" outlineLevel="1" x14ac:dyDescent="0.35">
      <c r="C71" s="26"/>
      <c r="F71" s="25">
        <v>5931</v>
      </c>
      <c r="G71" s="20" t="s">
        <v>34</v>
      </c>
      <c r="H71" s="2">
        <f t="shared" si="36"/>
        <v>0</v>
      </c>
      <c r="I71" s="1">
        <f t="array" ref="I71">Z71*-1</f>
        <v>0</v>
      </c>
      <c r="J71" s="1">
        <f t="array" ref="J71">AA71*-1</f>
        <v>0</v>
      </c>
      <c r="K71" s="1">
        <f t="array" ref="K71">AB71*-1</f>
        <v>0</v>
      </c>
      <c r="L71" s="1">
        <f t="array" ref="L71">AC71*-1</f>
        <v>0</v>
      </c>
      <c r="M71" s="1">
        <f t="array" ref="M71">AD71*-1</f>
        <v>0</v>
      </c>
      <c r="N71" s="1">
        <f t="array" ref="N71">AE71*-1</f>
        <v>0</v>
      </c>
      <c r="O71" s="1">
        <f t="array" ref="O71">AF71*-1</f>
        <v>0</v>
      </c>
      <c r="P71" s="1">
        <f t="array" ref="P71">AG71*-1</f>
        <v>0</v>
      </c>
      <c r="Q71" s="1">
        <f t="array" ref="Q71">AH71*-1</f>
        <v>0</v>
      </c>
      <c r="R71" s="1">
        <f t="array" ref="R71">AI71*-1</f>
        <v>0</v>
      </c>
      <c r="S71" s="1">
        <f t="array" ref="S71">AJ71*-1</f>
        <v>0</v>
      </c>
      <c r="T71" s="1">
        <f t="array" ref="T71">AK71*-1</f>
        <v>0</v>
      </c>
      <c r="U71" s="22"/>
      <c r="V71" s="10"/>
      <c r="W71" s="12">
        <f t="array" ref="W71">0*-1</f>
        <v>0</v>
      </c>
      <c r="X71" s="12">
        <f t="array" ref="X71">0*-1</f>
        <v>0</v>
      </c>
      <c r="Y71" s="2">
        <f t="shared" si="37"/>
        <v>0</v>
      </c>
      <c r="Z71" s="1">
        <f t="array" ref="Z71">0*-1</f>
        <v>0</v>
      </c>
      <c r="AA71" s="1">
        <f t="array" ref="AA71">0*-1</f>
        <v>0</v>
      </c>
      <c r="AB71" s="1">
        <f t="array" ref="AB71">0*-1</f>
        <v>0</v>
      </c>
      <c r="AC71" s="1">
        <f t="array" ref="AC71">0*-1</f>
        <v>0</v>
      </c>
      <c r="AD71" s="1">
        <f t="array" ref="AD71">0*-1</f>
        <v>0</v>
      </c>
      <c r="AE71" s="1">
        <f t="array" ref="AE71">0*-1</f>
        <v>0</v>
      </c>
      <c r="AF71" s="1">
        <f t="array" ref="AF71">0*-1</f>
        <v>0</v>
      </c>
      <c r="AG71" s="1">
        <f t="array" ref="AG71">0*-1</f>
        <v>0</v>
      </c>
      <c r="AH71" s="1">
        <f t="array" ref="AH71">0*-1</f>
        <v>0</v>
      </c>
      <c r="AI71" s="1">
        <f t="array" ref="AI71">0*-1</f>
        <v>0</v>
      </c>
      <c r="AJ71" s="1">
        <f t="array" ref="AJ71">0*-1</f>
        <v>0</v>
      </c>
      <c r="AK71" s="1">
        <f t="array" ref="AK71">0*-1</f>
        <v>0</v>
      </c>
      <c r="AL71" s="10"/>
    </row>
    <row r="72" spans="1:38" s="44" customFormat="1" hidden="1" outlineLevel="1" x14ac:dyDescent="0.35">
      <c r="C72" s="26"/>
      <c r="F72" s="25">
        <v>5932</v>
      </c>
      <c r="G72" s="20" t="s">
        <v>84</v>
      </c>
      <c r="H72" s="2">
        <f t="shared" si="36"/>
        <v>0</v>
      </c>
      <c r="I72" s="1">
        <f t="array" ref="I72">Z72*-1</f>
        <v>0</v>
      </c>
      <c r="J72" s="1">
        <f t="array" ref="J72">AA72*-1</f>
        <v>0</v>
      </c>
      <c r="K72" s="1">
        <f t="array" ref="K72">AB72*-1</f>
        <v>0</v>
      </c>
      <c r="L72" s="1">
        <f t="array" ref="L72">AC72*-1</f>
        <v>0</v>
      </c>
      <c r="M72" s="1">
        <f t="array" ref="M72">AD72*-1</f>
        <v>0</v>
      </c>
      <c r="N72" s="1">
        <f t="array" ref="N72">AE72*-1</f>
        <v>0</v>
      </c>
      <c r="O72" s="1">
        <f t="array" ref="O72">AF72*-1</f>
        <v>0</v>
      </c>
      <c r="P72" s="1">
        <f t="array" ref="P72">AG72*-1</f>
        <v>0</v>
      </c>
      <c r="Q72" s="1">
        <f t="array" ref="Q72">AH72*-1</f>
        <v>0</v>
      </c>
      <c r="R72" s="1">
        <f t="array" ref="R72">AI72*-1</f>
        <v>0</v>
      </c>
      <c r="S72" s="1">
        <f t="array" ref="S72">AJ72*-1</f>
        <v>0</v>
      </c>
      <c r="T72" s="1">
        <f t="array" ref="T72">AK72*-1</f>
        <v>0</v>
      </c>
      <c r="U72" s="22"/>
      <c r="V72" s="10"/>
      <c r="W72" s="12">
        <f t="array" ref="W72">0*-1</f>
        <v>0</v>
      </c>
      <c r="X72" s="12">
        <f t="array" ref="X72">0*-1</f>
        <v>0</v>
      </c>
      <c r="Y72" s="2">
        <f t="shared" si="37"/>
        <v>0</v>
      </c>
      <c r="Z72" s="1">
        <f t="array" ref="Z72">0*-1</f>
        <v>0</v>
      </c>
      <c r="AA72" s="1">
        <f t="array" ref="AA72">0*-1</f>
        <v>0</v>
      </c>
      <c r="AB72" s="1">
        <f t="array" ref="AB72">0*-1</f>
        <v>0</v>
      </c>
      <c r="AC72" s="1">
        <f t="array" ref="AC72">0*-1</f>
        <v>0</v>
      </c>
      <c r="AD72" s="1">
        <f t="array" ref="AD72">0*-1</f>
        <v>0</v>
      </c>
      <c r="AE72" s="1">
        <f t="array" ref="AE72">0*-1</f>
        <v>0</v>
      </c>
      <c r="AF72" s="1">
        <f t="array" ref="AF72">0*-1</f>
        <v>0</v>
      </c>
      <c r="AG72" s="1">
        <f t="array" ref="AG72">0*-1</f>
        <v>0</v>
      </c>
      <c r="AH72" s="1">
        <f t="array" ref="AH72">0*-1</f>
        <v>0</v>
      </c>
      <c r="AI72" s="1">
        <f t="array" ref="AI72">0*-1</f>
        <v>0</v>
      </c>
      <c r="AJ72" s="1">
        <f t="array" ref="AJ72">0*-1</f>
        <v>0</v>
      </c>
      <c r="AK72" s="1">
        <f t="array" ref="AK72">0*-1</f>
        <v>0</v>
      </c>
      <c r="AL72" s="10"/>
    </row>
    <row r="73" spans="1:38" s="44" customFormat="1" hidden="1" outlineLevel="1" x14ac:dyDescent="0.35">
      <c r="C73" s="26"/>
      <c r="F73" s="25">
        <v>5940</v>
      </c>
      <c r="G73" s="20" t="s">
        <v>7</v>
      </c>
      <c r="H73" s="2">
        <f t="shared" si="36"/>
        <v>0</v>
      </c>
      <c r="I73" s="1">
        <f t="array" ref="I73">Z73*-1</f>
        <v>0</v>
      </c>
      <c r="J73" s="1">
        <f t="array" ref="J73">AA73*-1</f>
        <v>0</v>
      </c>
      <c r="K73" s="1">
        <f t="array" ref="K73">AB73*-1</f>
        <v>0</v>
      </c>
      <c r="L73" s="1">
        <f t="array" ref="L73">AC73*-1</f>
        <v>0</v>
      </c>
      <c r="M73" s="1">
        <f t="array" ref="M73">AD73*-1</f>
        <v>0</v>
      </c>
      <c r="N73" s="1">
        <f t="array" ref="N73">AE73*-1</f>
        <v>0</v>
      </c>
      <c r="O73" s="1">
        <f t="array" ref="O73">AF73*-1</f>
        <v>0</v>
      </c>
      <c r="P73" s="1">
        <f t="array" ref="P73">AG73*-1</f>
        <v>0</v>
      </c>
      <c r="Q73" s="1">
        <f t="array" ref="Q73">AH73*-1</f>
        <v>0</v>
      </c>
      <c r="R73" s="1">
        <f t="array" ref="R73">AI73*-1</f>
        <v>0</v>
      </c>
      <c r="S73" s="1">
        <f t="array" ref="S73">AJ73*-1</f>
        <v>0</v>
      </c>
      <c r="T73" s="1">
        <f t="array" ref="T73">AK73*-1</f>
        <v>0</v>
      </c>
      <c r="U73" s="22"/>
      <c r="V73" s="10"/>
      <c r="W73" s="12">
        <f t="array" ref="W73">0*-1</f>
        <v>0</v>
      </c>
      <c r="X73" s="12">
        <f t="array" ref="X73">0*-1</f>
        <v>0</v>
      </c>
      <c r="Y73" s="2">
        <f t="shared" si="37"/>
        <v>0</v>
      </c>
      <c r="Z73" s="1">
        <f t="array" ref="Z73">0*-1</f>
        <v>0</v>
      </c>
      <c r="AA73" s="1">
        <f t="array" ref="AA73">0*-1</f>
        <v>0</v>
      </c>
      <c r="AB73" s="1">
        <f t="array" ref="AB73">0*-1</f>
        <v>0</v>
      </c>
      <c r="AC73" s="1">
        <f t="array" ref="AC73">0*-1</f>
        <v>0</v>
      </c>
      <c r="AD73" s="1">
        <f t="array" ref="AD73">0*-1</f>
        <v>0</v>
      </c>
      <c r="AE73" s="1">
        <f t="array" ref="AE73">0*-1</f>
        <v>0</v>
      </c>
      <c r="AF73" s="1">
        <f t="array" ref="AF73">0*-1</f>
        <v>0</v>
      </c>
      <c r="AG73" s="1">
        <f t="array" ref="AG73">0*-1</f>
        <v>0</v>
      </c>
      <c r="AH73" s="1">
        <f t="array" ref="AH73">0*-1</f>
        <v>0</v>
      </c>
      <c r="AI73" s="1">
        <f t="array" ref="AI73">0*-1</f>
        <v>0</v>
      </c>
      <c r="AJ73" s="1">
        <f t="array" ref="AJ73">0*-1</f>
        <v>0</v>
      </c>
      <c r="AK73" s="1">
        <f t="array" ref="AK73">0*-1</f>
        <v>0</v>
      </c>
      <c r="AL73" s="10"/>
    </row>
    <row r="74" spans="1:38" s="44" customFormat="1" hidden="1" outlineLevel="1" x14ac:dyDescent="0.35">
      <c r="C74" s="26"/>
      <c r="F74" s="25">
        <v>5990</v>
      </c>
      <c r="G74" s="20" t="s">
        <v>103</v>
      </c>
      <c r="H74" s="2">
        <f t="shared" si="36"/>
        <v>0</v>
      </c>
      <c r="I74" s="1">
        <f t="array" ref="I74">Z74*-1</f>
        <v>0</v>
      </c>
      <c r="J74" s="1">
        <f t="array" ref="J74">AA74*-1</f>
        <v>0</v>
      </c>
      <c r="K74" s="1">
        <f t="array" ref="K74">AB74*-1</f>
        <v>0</v>
      </c>
      <c r="L74" s="1">
        <f t="array" ref="L74">AC74*-1</f>
        <v>0</v>
      </c>
      <c r="M74" s="1">
        <f t="array" ref="M74">AD74*-1</f>
        <v>0</v>
      </c>
      <c r="N74" s="1">
        <f t="array" ref="N74">AE74*-1</f>
        <v>0</v>
      </c>
      <c r="O74" s="1">
        <f t="array" ref="O74">AF74*-1</f>
        <v>0</v>
      </c>
      <c r="P74" s="1">
        <f t="array" ref="P74">AG74*-1</f>
        <v>0</v>
      </c>
      <c r="Q74" s="1">
        <f t="array" ref="Q74">AH74*-1</f>
        <v>0</v>
      </c>
      <c r="R74" s="1">
        <f t="array" ref="R74">AI74*-1</f>
        <v>0</v>
      </c>
      <c r="S74" s="1">
        <f t="array" ref="S74">AJ74*-1</f>
        <v>0</v>
      </c>
      <c r="T74" s="1">
        <f t="array" ref="T74">AK74*-1</f>
        <v>0</v>
      </c>
      <c r="U74" s="22"/>
      <c r="V74" s="10"/>
      <c r="W74" s="12">
        <f t="array" ref="W74">0*-1</f>
        <v>0</v>
      </c>
      <c r="X74" s="12">
        <f t="array" ref="X74">0*-1</f>
        <v>0</v>
      </c>
      <c r="Y74" s="2">
        <f t="shared" si="37"/>
        <v>0</v>
      </c>
      <c r="Z74" s="1">
        <f t="array" ref="Z74">0*-1</f>
        <v>0</v>
      </c>
      <c r="AA74" s="1">
        <f t="array" ref="AA74">0*-1</f>
        <v>0</v>
      </c>
      <c r="AB74" s="1">
        <f t="array" ref="AB74">0*-1</f>
        <v>0</v>
      </c>
      <c r="AC74" s="1">
        <f t="array" ref="AC74">0*-1</f>
        <v>0</v>
      </c>
      <c r="AD74" s="1">
        <f t="array" ref="AD74">0*-1</f>
        <v>0</v>
      </c>
      <c r="AE74" s="1">
        <f t="array" ref="AE74">0*-1</f>
        <v>0</v>
      </c>
      <c r="AF74" s="1">
        <f t="array" ref="AF74">0*-1</f>
        <v>0</v>
      </c>
      <c r="AG74" s="1">
        <f t="array" ref="AG74">0*-1</f>
        <v>0</v>
      </c>
      <c r="AH74" s="1">
        <f t="array" ref="AH74">0*-1</f>
        <v>0</v>
      </c>
      <c r="AI74" s="1">
        <f t="array" ref="AI74">0*-1</f>
        <v>0</v>
      </c>
      <c r="AJ74" s="1">
        <f t="array" ref="AJ74">0*-1</f>
        <v>0</v>
      </c>
      <c r="AK74" s="1">
        <f t="array" ref="AK74">0*-1</f>
        <v>0</v>
      </c>
      <c r="AL74" s="10"/>
    </row>
    <row r="75" spans="1:38" s="44" customFormat="1" hidden="1" outlineLevel="1" x14ac:dyDescent="0.35">
      <c r="C75" s="26"/>
      <c r="F75" s="25">
        <v>6300</v>
      </c>
      <c r="G75" s="20" t="s">
        <v>96</v>
      </c>
      <c r="H75" s="2">
        <f t="shared" si="36"/>
        <v>0</v>
      </c>
      <c r="I75" s="1">
        <f t="array" ref="I75">Z75*-1</f>
        <v>0</v>
      </c>
      <c r="J75" s="1">
        <f t="array" ref="J75">AA75*-1</f>
        <v>0</v>
      </c>
      <c r="K75" s="1">
        <f t="array" ref="K75">AB75*-1</f>
        <v>0</v>
      </c>
      <c r="L75" s="1">
        <f t="array" ref="L75">AC75*-1</f>
        <v>0</v>
      </c>
      <c r="M75" s="1">
        <f t="array" ref="M75">AD75*-1</f>
        <v>0</v>
      </c>
      <c r="N75" s="1">
        <f t="array" ref="N75">AE75*-1</f>
        <v>0</v>
      </c>
      <c r="O75" s="1">
        <f t="array" ref="O75">AF75*-1</f>
        <v>0</v>
      </c>
      <c r="P75" s="1">
        <f t="array" ref="P75">AG75*-1</f>
        <v>0</v>
      </c>
      <c r="Q75" s="1">
        <f t="array" ref="Q75">AH75*-1</f>
        <v>0</v>
      </c>
      <c r="R75" s="1">
        <f t="array" ref="R75">AI75*-1</f>
        <v>0</v>
      </c>
      <c r="S75" s="1">
        <f t="array" ref="S75">AJ75*-1</f>
        <v>0</v>
      </c>
      <c r="T75" s="1">
        <f t="array" ref="T75">AK75*-1</f>
        <v>0</v>
      </c>
      <c r="U75" s="22"/>
      <c r="V75" s="10"/>
      <c r="W75" s="12">
        <f t="array" ref="W75">0*-1</f>
        <v>0</v>
      </c>
      <c r="X75" s="12">
        <f t="array" ref="X75">0*-1</f>
        <v>0</v>
      </c>
      <c r="Y75" s="2">
        <f t="shared" si="37"/>
        <v>0</v>
      </c>
      <c r="Z75" s="1">
        <f t="array" ref="Z75">0*-1</f>
        <v>0</v>
      </c>
      <c r="AA75" s="1">
        <f t="array" ref="AA75">0*-1</f>
        <v>0</v>
      </c>
      <c r="AB75" s="1">
        <f t="array" ref="AB75">0*-1</f>
        <v>0</v>
      </c>
      <c r="AC75" s="1">
        <f t="array" ref="AC75">0*-1</f>
        <v>0</v>
      </c>
      <c r="AD75" s="1">
        <f t="array" ref="AD75">0*-1</f>
        <v>0</v>
      </c>
      <c r="AE75" s="1">
        <f t="array" ref="AE75">0*-1</f>
        <v>0</v>
      </c>
      <c r="AF75" s="1">
        <f t="array" ref="AF75">0*-1</f>
        <v>0</v>
      </c>
      <c r="AG75" s="1">
        <f t="array" ref="AG75">0*-1</f>
        <v>0</v>
      </c>
      <c r="AH75" s="1">
        <f t="array" ref="AH75">0*-1</f>
        <v>0</v>
      </c>
      <c r="AI75" s="1">
        <f t="array" ref="AI75">0*-1</f>
        <v>0</v>
      </c>
      <c r="AJ75" s="1">
        <f t="array" ref="AJ75">0*-1</f>
        <v>0</v>
      </c>
      <c r="AK75" s="1">
        <f t="array" ref="AK75">0*-1</f>
        <v>0</v>
      </c>
      <c r="AL75" s="10"/>
    </row>
    <row r="76" spans="1:38" s="44" customFormat="1" hidden="1" outlineLevel="1" x14ac:dyDescent="0.35">
      <c r="C76" s="26"/>
      <c r="F76" s="25">
        <v>6520</v>
      </c>
      <c r="G76" s="20" t="s">
        <v>61</v>
      </c>
      <c r="H76" s="2">
        <f t="shared" si="36"/>
        <v>0</v>
      </c>
      <c r="I76" s="1">
        <f t="array" ref="I76">Z76*-1</f>
        <v>0</v>
      </c>
      <c r="J76" s="1">
        <f t="array" ref="J76">AA76*-1</f>
        <v>0</v>
      </c>
      <c r="K76" s="1">
        <f t="array" ref="K76">AB76*-1</f>
        <v>0</v>
      </c>
      <c r="L76" s="1">
        <f t="array" ref="L76">AC76*-1</f>
        <v>0</v>
      </c>
      <c r="M76" s="1">
        <f t="array" ref="M76">AD76*-1</f>
        <v>0</v>
      </c>
      <c r="N76" s="1">
        <f t="array" ref="N76">AE76*-1</f>
        <v>0</v>
      </c>
      <c r="O76" s="1">
        <f t="array" ref="O76">AF76*-1</f>
        <v>0</v>
      </c>
      <c r="P76" s="1">
        <f t="array" ref="P76">AG76*-1</f>
        <v>0</v>
      </c>
      <c r="Q76" s="1">
        <f t="array" ref="Q76">AH76*-1</f>
        <v>0</v>
      </c>
      <c r="R76" s="1">
        <f t="array" ref="R76">AI76*-1</f>
        <v>0</v>
      </c>
      <c r="S76" s="1">
        <f t="array" ref="S76">AJ76*-1</f>
        <v>0</v>
      </c>
      <c r="T76" s="1">
        <f t="array" ref="T76">AK76*-1</f>
        <v>0</v>
      </c>
      <c r="U76" s="22"/>
      <c r="V76" s="10"/>
      <c r="W76" s="12">
        <f t="array" ref="W76">0*-1</f>
        <v>0</v>
      </c>
      <c r="X76" s="12">
        <f t="array" ref="X76">0*-1</f>
        <v>0</v>
      </c>
      <c r="Y76" s="2">
        <f t="shared" si="37"/>
        <v>0</v>
      </c>
      <c r="Z76" s="1">
        <f t="array" ref="Z76">0*-1</f>
        <v>0</v>
      </c>
      <c r="AA76" s="1">
        <f t="array" ref="AA76">0*-1</f>
        <v>0</v>
      </c>
      <c r="AB76" s="1">
        <f t="array" ref="AB76">0*-1</f>
        <v>0</v>
      </c>
      <c r="AC76" s="1">
        <f t="array" ref="AC76">0*-1</f>
        <v>0</v>
      </c>
      <c r="AD76" s="1">
        <f t="array" ref="AD76">0*-1</f>
        <v>0</v>
      </c>
      <c r="AE76" s="1">
        <f t="array" ref="AE76">0*-1</f>
        <v>0</v>
      </c>
      <c r="AF76" s="1">
        <f t="array" ref="AF76">0*-1</f>
        <v>0</v>
      </c>
      <c r="AG76" s="1">
        <f t="array" ref="AG76">0*-1</f>
        <v>0</v>
      </c>
      <c r="AH76" s="1">
        <f t="array" ref="AH76">0*-1</f>
        <v>0</v>
      </c>
      <c r="AI76" s="1">
        <f t="array" ref="AI76">0*-1</f>
        <v>0</v>
      </c>
      <c r="AJ76" s="1">
        <f t="array" ref="AJ76">0*-1</f>
        <v>0</v>
      </c>
      <c r="AK76" s="1">
        <f t="array" ref="AK76">0*-1</f>
        <v>0</v>
      </c>
      <c r="AL76" s="10"/>
    </row>
    <row r="77" spans="1:38" s="44" customFormat="1" hidden="1" outlineLevel="1" x14ac:dyDescent="0.35">
      <c r="C77" s="26"/>
      <c r="F77" s="25">
        <v>6560</v>
      </c>
      <c r="G77" s="20" t="s">
        <v>85</v>
      </c>
      <c r="H77" s="2">
        <f t="shared" si="36"/>
        <v>0</v>
      </c>
      <c r="I77" s="1">
        <f t="array" ref="I77">Z77*-1</f>
        <v>0</v>
      </c>
      <c r="J77" s="1">
        <f t="array" ref="J77">AA77*-1</f>
        <v>0</v>
      </c>
      <c r="K77" s="1">
        <f t="array" ref="K77">AB77*-1</f>
        <v>0</v>
      </c>
      <c r="L77" s="1">
        <f t="array" ref="L77">AC77*-1</f>
        <v>0</v>
      </c>
      <c r="M77" s="1">
        <f t="array" ref="M77">AD77*-1</f>
        <v>0</v>
      </c>
      <c r="N77" s="1">
        <f t="array" ref="N77">AE77*-1</f>
        <v>0</v>
      </c>
      <c r="O77" s="1">
        <f t="array" ref="O77">AF77*-1</f>
        <v>0</v>
      </c>
      <c r="P77" s="1">
        <f t="array" ref="P77">AG77*-1</f>
        <v>0</v>
      </c>
      <c r="Q77" s="1">
        <f t="array" ref="Q77">AH77*-1</f>
        <v>0</v>
      </c>
      <c r="R77" s="1">
        <f t="array" ref="R77">AI77*-1</f>
        <v>0</v>
      </c>
      <c r="S77" s="1">
        <f t="array" ref="S77">AJ77*-1</f>
        <v>0</v>
      </c>
      <c r="T77" s="1">
        <f t="array" ref="T77">AK77*-1</f>
        <v>0</v>
      </c>
      <c r="U77" s="22"/>
      <c r="V77" s="10"/>
      <c r="W77" s="12">
        <f t="array" ref="W77">0*-1</f>
        <v>0</v>
      </c>
      <c r="X77" s="12">
        <f t="array" ref="X77">0*-1</f>
        <v>0</v>
      </c>
      <c r="Y77" s="2">
        <f t="shared" si="37"/>
        <v>0</v>
      </c>
      <c r="Z77" s="1">
        <f t="array" ref="Z77">0*-1</f>
        <v>0</v>
      </c>
      <c r="AA77" s="1">
        <f t="array" ref="AA77">0*-1</f>
        <v>0</v>
      </c>
      <c r="AB77" s="1">
        <f t="array" ref="AB77">0*-1</f>
        <v>0</v>
      </c>
      <c r="AC77" s="1">
        <f t="array" ref="AC77">0*-1</f>
        <v>0</v>
      </c>
      <c r="AD77" s="1">
        <f t="array" ref="AD77">0*-1</f>
        <v>0</v>
      </c>
      <c r="AE77" s="1">
        <f t="array" ref="AE77">0*-1</f>
        <v>0</v>
      </c>
      <c r="AF77" s="1">
        <f t="array" ref="AF77">0*-1</f>
        <v>0</v>
      </c>
      <c r="AG77" s="1">
        <f t="array" ref="AG77">0*-1</f>
        <v>0</v>
      </c>
      <c r="AH77" s="1">
        <f t="array" ref="AH77">0*-1</f>
        <v>0</v>
      </c>
      <c r="AI77" s="1">
        <f t="array" ref="AI77">0*-1</f>
        <v>0</v>
      </c>
      <c r="AJ77" s="1">
        <f t="array" ref="AJ77">0*-1</f>
        <v>0</v>
      </c>
      <c r="AK77" s="1">
        <f t="array" ref="AK77">0*-1</f>
        <v>0</v>
      </c>
      <c r="AL77" s="10"/>
    </row>
    <row r="78" spans="1:38" s="44" customFormat="1" hidden="1" outlineLevel="1" x14ac:dyDescent="0.35">
      <c r="C78" s="26"/>
      <c r="F78" s="25">
        <v>6800</v>
      </c>
      <c r="G78" s="20" t="s">
        <v>45</v>
      </c>
      <c r="H78" s="2">
        <f t="shared" si="36"/>
        <v>0</v>
      </c>
      <c r="I78" s="1">
        <f t="array" ref="I78">Z78*-1</f>
        <v>0</v>
      </c>
      <c r="J78" s="1">
        <f t="array" ref="J78">AA78*-1</f>
        <v>0</v>
      </c>
      <c r="K78" s="1">
        <f t="array" ref="K78">AB78*-1</f>
        <v>0</v>
      </c>
      <c r="L78" s="1">
        <f t="array" ref="L78">AC78*-1</f>
        <v>0</v>
      </c>
      <c r="M78" s="1">
        <f t="array" ref="M78">AD78*-1</f>
        <v>0</v>
      </c>
      <c r="N78" s="1">
        <f t="array" ref="N78">AE78*-1</f>
        <v>0</v>
      </c>
      <c r="O78" s="1">
        <f t="array" ref="O78">AF78*-1</f>
        <v>0</v>
      </c>
      <c r="P78" s="1">
        <f t="array" ref="P78">AG78*-1</f>
        <v>0</v>
      </c>
      <c r="Q78" s="1">
        <f t="array" ref="Q78">AH78*-1</f>
        <v>0</v>
      </c>
      <c r="R78" s="1">
        <f t="array" ref="R78">AI78*-1</f>
        <v>0</v>
      </c>
      <c r="S78" s="1">
        <f t="array" ref="S78">AJ78*-1</f>
        <v>0</v>
      </c>
      <c r="T78" s="1">
        <f t="array" ref="T78">AK78*-1</f>
        <v>0</v>
      </c>
      <c r="U78" s="22"/>
      <c r="V78" s="10"/>
      <c r="W78" s="12">
        <f t="array" ref="W78">0*-1</f>
        <v>0</v>
      </c>
      <c r="X78" s="12">
        <f t="array" ref="X78">0*-1</f>
        <v>0</v>
      </c>
      <c r="Y78" s="2">
        <f t="shared" si="37"/>
        <v>0</v>
      </c>
      <c r="Z78" s="1">
        <f t="array" ref="Z78">0*-1</f>
        <v>0</v>
      </c>
      <c r="AA78" s="1">
        <f t="array" ref="AA78">0*-1</f>
        <v>0</v>
      </c>
      <c r="AB78" s="1">
        <f t="array" ref="AB78">0*-1</f>
        <v>0</v>
      </c>
      <c r="AC78" s="1">
        <f t="array" ref="AC78">0*-1</f>
        <v>0</v>
      </c>
      <c r="AD78" s="1">
        <f t="array" ref="AD78">0*-1</f>
        <v>0</v>
      </c>
      <c r="AE78" s="1">
        <f t="array" ref="AE78">0*-1</f>
        <v>0</v>
      </c>
      <c r="AF78" s="1">
        <f t="array" ref="AF78">0*-1</f>
        <v>0</v>
      </c>
      <c r="AG78" s="1">
        <f t="array" ref="AG78">0*-1</f>
        <v>0</v>
      </c>
      <c r="AH78" s="1">
        <f t="array" ref="AH78">0*-1</f>
        <v>0</v>
      </c>
      <c r="AI78" s="1">
        <f t="array" ref="AI78">0*-1</f>
        <v>0</v>
      </c>
      <c r="AJ78" s="1">
        <f t="array" ref="AJ78">0*-1</f>
        <v>0</v>
      </c>
      <c r="AK78" s="1">
        <f t="array" ref="AK78">0*-1</f>
        <v>0</v>
      </c>
      <c r="AL78" s="10"/>
    </row>
    <row r="79" spans="1:38" s="44" customFormat="1" hidden="1" outlineLevel="1" x14ac:dyDescent="0.35">
      <c r="C79" s="26"/>
      <c r="F79" s="25">
        <v>6860</v>
      </c>
      <c r="G79" s="20" t="s">
        <v>86</v>
      </c>
      <c r="H79" s="2">
        <f t="shared" si="36"/>
        <v>0</v>
      </c>
      <c r="I79" s="1">
        <f t="array" ref="I79">Z79*-1</f>
        <v>0</v>
      </c>
      <c r="J79" s="1">
        <f t="array" ref="J79">AA79*-1</f>
        <v>0</v>
      </c>
      <c r="K79" s="1">
        <f t="array" ref="K79">AB79*-1</f>
        <v>0</v>
      </c>
      <c r="L79" s="1">
        <f t="array" ref="L79">AC79*-1</f>
        <v>0</v>
      </c>
      <c r="M79" s="1">
        <f t="array" ref="M79">AD79*-1</f>
        <v>0</v>
      </c>
      <c r="N79" s="1">
        <f t="array" ref="N79">AE79*-1</f>
        <v>0</v>
      </c>
      <c r="O79" s="1">
        <f t="array" ref="O79">AF79*-1</f>
        <v>0</v>
      </c>
      <c r="P79" s="1">
        <f t="array" ref="P79">AG79*-1</f>
        <v>0</v>
      </c>
      <c r="Q79" s="1">
        <f t="array" ref="Q79">AH79*-1</f>
        <v>0</v>
      </c>
      <c r="R79" s="1">
        <f t="array" ref="R79">AI79*-1</f>
        <v>0</v>
      </c>
      <c r="S79" s="1">
        <f t="array" ref="S79">AJ79*-1</f>
        <v>0</v>
      </c>
      <c r="T79" s="1">
        <f t="array" ref="T79">AK79*-1</f>
        <v>0</v>
      </c>
      <c r="U79" s="22"/>
      <c r="V79" s="10"/>
      <c r="W79" s="12">
        <f t="array" ref="W79">0*-1</f>
        <v>0</v>
      </c>
      <c r="X79" s="12">
        <f t="array" ref="X79">0*-1</f>
        <v>0</v>
      </c>
      <c r="Y79" s="2">
        <f t="shared" si="37"/>
        <v>0</v>
      </c>
      <c r="Z79" s="1">
        <f t="array" ref="Z79">0*-1</f>
        <v>0</v>
      </c>
      <c r="AA79" s="1">
        <f t="array" ref="AA79">0*-1</f>
        <v>0</v>
      </c>
      <c r="AB79" s="1">
        <f t="array" ref="AB79">0*-1</f>
        <v>0</v>
      </c>
      <c r="AC79" s="1">
        <f t="array" ref="AC79">0*-1</f>
        <v>0</v>
      </c>
      <c r="AD79" s="1">
        <f t="array" ref="AD79">0*-1</f>
        <v>0</v>
      </c>
      <c r="AE79" s="1">
        <f t="array" ref="AE79">0*-1</f>
        <v>0</v>
      </c>
      <c r="AF79" s="1">
        <f t="array" ref="AF79">0*-1</f>
        <v>0</v>
      </c>
      <c r="AG79" s="1">
        <f t="array" ref="AG79">0*-1</f>
        <v>0</v>
      </c>
      <c r="AH79" s="1">
        <f t="array" ref="AH79">0*-1</f>
        <v>0</v>
      </c>
      <c r="AI79" s="1">
        <f t="array" ref="AI79">0*-1</f>
        <v>0</v>
      </c>
      <c r="AJ79" s="1">
        <f t="array" ref="AJ79">0*-1</f>
        <v>0</v>
      </c>
      <c r="AK79" s="1">
        <f t="array" ref="AK79">0*-1</f>
        <v>0</v>
      </c>
      <c r="AL79" s="10"/>
    </row>
    <row r="80" spans="1:38" s="44" customFormat="1" hidden="1" outlineLevel="1" x14ac:dyDescent="0.35">
      <c r="C80" s="26"/>
      <c r="F80" s="25">
        <v>6900</v>
      </c>
      <c r="G80" s="20" t="s">
        <v>97</v>
      </c>
      <c r="H80" s="2">
        <f t="shared" si="36"/>
        <v>0</v>
      </c>
      <c r="I80" s="1">
        <f t="array" ref="I80">Z80*-1</f>
        <v>0</v>
      </c>
      <c r="J80" s="1">
        <f t="array" ref="J80">AA80*-1</f>
        <v>0</v>
      </c>
      <c r="K80" s="1">
        <f t="array" ref="K80">AB80*-1</f>
        <v>0</v>
      </c>
      <c r="L80" s="1">
        <f t="array" ref="L80">AC80*-1</f>
        <v>0</v>
      </c>
      <c r="M80" s="1">
        <f t="array" ref="M80">AD80*-1</f>
        <v>0</v>
      </c>
      <c r="N80" s="1">
        <f t="array" ref="N80">AE80*-1</f>
        <v>0</v>
      </c>
      <c r="O80" s="1">
        <f t="array" ref="O80">AF80*-1</f>
        <v>0</v>
      </c>
      <c r="P80" s="1">
        <f t="array" ref="P80">AG80*-1</f>
        <v>0</v>
      </c>
      <c r="Q80" s="1">
        <f t="array" ref="Q80">AH80*-1</f>
        <v>0</v>
      </c>
      <c r="R80" s="1">
        <f t="array" ref="R80">AI80*-1</f>
        <v>0</v>
      </c>
      <c r="S80" s="1">
        <f t="array" ref="S80">AJ80*-1</f>
        <v>0</v>
      </c>
      <c r="T80" s="1">
        <f t="array" ref="T80">AK80*-1</f>
        <v>0</v>
      </c>
      <c r="U80" s="22"/>
      <c r="V80" s="10"/>
      <c r="W80" s="12">
        <f t="array" ref="W80">0*-1</f>
        <v>0</v>
      </c>
      <c r="X80" s="12">
        <f t="array" ref="X80">0*-1</f>
        <v>0</v>
      </c>
      <c r="Y80" s="2">
        <f t="shared" si="37"/>
        <v>0</v>
      </c>
      <c r="Z80" s="1">
        <f t="array" ref="Z80">0*-1</f>
        <v>0</v>
      </c>
      <c r="AA80" s="1">
        <f t="array" ref="AA80">0*-1</f>
        <v>0</v>
      </c>
      <c r="AB80" s="1">
        <f t="array" ref="AB80">0*-1</f>
        <v>0</v>
      </c>
      <c r="AC80" s="1">
        <f t="array" ref="AC80">0*-1</f>
        <v>0</v>
      </c>
      <c r="AD80" s="1">
        <f t="array" ref="AD80">0*-1</f>
        <v>0</v>
      </c>
      <c r="AE80" s="1">
        <f t="array" ref="AE80">0*-1</f>
        <v>0</v>
      </c>
      <c r="AF80" s="1">
        <f t="array" ref="AF80">0*-1</f>
        <v>0</v>
      </c>
      <c r="AG80" s="1">
        <f t="array" ref="AG80">0*-1</f>
        <v>0</v>
      </c>
      <c r="AH80" s="1">
        <f t="array" ref="AH80">0*-1</f>
        <v>0</v>
      </c>
      <c r="AI80" s="1">
        <f t="array" ref="AI80">0*-1</f>
        <v>0</v>
      </c>
      <c r="AJ80" s="1">
        <f t="array" ref="AJ80">0*-1</f>
        <v>0</v>
      </c>
      <c r="AK80" s="1">
        <f t="array" ref="AK80">0*-1</f>
        <v>0</v>
      </c>
      <c r="AL80" s="10"/>
    </row>
    <row r="81" spans="1:38" s="44" customFormat="1" hidden="1" outlineLevel="1" x14ac:dyDescent="0.35">
      <c r="C81" s="26"/>
      <c r="F81" s="25">
        <v>6940</v>
      </c>
      <c r="G81" s="20" t="s">
        <v>10</v>
      </c>
      <c r="H81" s="2">
        <f t="shared" si="36"/>
        <v>0</v>
      </c>
      <c r="I81" s="1">
        <f t="array" ref="I81">Z81*-1</f>
        <v>0</v>
      </c>
      <c r="J81" s="1">
        <f t="array" ref="J81">AA81*-1</f>
        <v>0</v>
      </c>
      <c r="K81" s="1">
        <f t="array" ref="K81">AB81*-1</f>
        <v>0</v>
      </c>
      <c r="L81" s="1">
        <f t="array" ref="L81">AC81*-1</f>
        <v>0</v>
      </c>
      <c r="M81" s="1">
        <f t="array" ref="M81">AD81*-1</f>
        <v>0</v>
      </c>
      <c r="N81" s="1">
        <f t="array" ref="N81">AE81*-1</f>
        <v>0</v>
      </c>
      <c r="O81" s="1">
        <f t="array" ref="O81">AF81*-1</f>
        <v>0</v>
      </c>
      <c r="P81" s="1">
        <f t="array" ref="P81">AG81*-1</f>
        <v>0</v>
      </c>
      <c r="Q81" s="1">
        <f t="array" ref="Q81">AH81*-1</f>
        <v>0</v>
      </c>
      <c r="R81" s="1">
        <f t="array" ref="R81">AI81*-1</f>
        <v>0</v>
      </c>
      <c r="S81" s="1">
        <f t="array" ref="S81">AJ81*-1</f>
        <v>0</v>
      </c>
      <c r="T81" s="1">
        <f t="array" ref="T81">AK81*-1</f>
        <v>0</v>
      </c>
      <c r="U81" s="22"/>
      <c r="V81" s="10"/>
      <c r="W81" s="12">
        <f t="array" ref="W81">0*-1</f>
        <v>0</v>
      </c>
      <c r="X81" s="12">
        <f t="array" ref="X81">0*-1</f>
        <v>0</v>
      </c>
      <c r="Y81" s="2">
        <f t="shared" si="37"/>
        <v>0</v>
      </c>
      <c r="Z81" s="1">
        <f t="array" ref="Z81">0*-1</f>
        <v>0</v>
      </c>
      <c r="AA81" s="1">
        <f t="array" ref="AA81">0*-1</f>
        <v>0</v>
      </c>
      <c r="AB81" s="1">
        <f t="array" ref="AB81">0*-1</f>
        <v>0</v>
      </c>
      <c r="AC81" s="1">
        <f t="array" ref="AC81">0*-1</f>
        <v>0</v>
      </c>
      <c r="AD81" s="1">
        <f t="array" ref="AD81">0*-1</f>
        <v>0</v>
      </c>
      <c r="AE81" s="1">
        <f t="array" ref="AE81">0*-1</f>
        <v>0</v>
      </c>
      <c r="AF81" s="1">
        <f t="array" ref="AF81">0*-1</f>
        <v>0</v>
      </c>
      <c r="AG81" s="1">
        <f t="array" ref="AG81">0*-1</f>
        <v>0</v>
      </c>
      <c r="AH81" s="1">
        <f t="array" ref="AH81">0*-1</f>
        <v>0</v>
      </c>
      <c r="AI81" s="1">
        <f t="array" ref="AI81">0*-1</f>
        <v>0</v>
      </c>
      <c r="AJ81" s="1">
        <f t="array" ref="AJ81">0*-1</f>
        <v>0</v>
      </c>
      <c r="AK81" s="1">
        <f t="array" ref="AK81">0*-1</f>
        <v>0</v>
      </c>
      <c r="AL81" s="10"/>
    </row>
    <row r="82" spans="1:38" s="44" customFormat="1" hidden="1" outlineLevel="1" x14ac:dyDescent="0.35">
      <c r="C82" s="26"/>
      <c r="F82" s="25">
        <v>7100</v>
      </c>
      <c r="G82" s="20" t="s">
        <v>46</v>
      </c>
      <c r="H82" s="2">
        <f t="shared" si="36"/>
        <v>0</v>
      </c>
      <c r="I82" s="1">
        <f t="array" ref="I82">Z82*-1</f>
        <v>0</v>
      </c>
      <c r="J82" s="1">
        <f t="array" ref="J82">AA82*-1</f>
        <v>0</v>
      </c>
      <c r="K82" s="1">
        <f t="array" ref="K82">AB82*-1</f>
        <v>0</v>
      </c>
      <c r="L82" s="1">
        <f t="array" ref="L82">AC82*-1</f>
        <v>0</v>
      </c>
      <c r="M82" s="1">
        <f t="array" ref="M82">AD82*-1</f>
        <v>0</v>
      </c>
      <c r="N82" s="1">
        <f t="array" ref="N82">AE82*-1</f>
        <v>0</v>
      </c>
      <c r="O82" s="1">
        <f t="array" ref="O82">AF82*-1</f>
        <v>0</v>
      </c>
      <c r="P82" s="1">
        <f t="array" ref="P82">AG82*-1</f>
        <v>0</v>
      </c>
      <c r="Q82" s="1">
        <f t="array" ref="Q82">AH82*-1</f>
        <v>0</v>
      </c>
      <c r="R82" s="1">
        <f t="array" ref="R82">AI82*-1</f>
        <v>0</v>
      </c>
      <c r="S82" s="1">
        <f t="array" ref="S82">AJ82*-1</f>
        <v>0</v>
      </c>
      <c r="T82" s="1">
        <f t="array" ref="T82">AK82*-1</f>
        <v>0</v>
      </c>
      <c r="U82" s="22"/>
      <c r="V82" s="10"/>
      <c r="W82" s="12">
        <f t="array" ref="W82">0*-1</f>
        <v>0</v>
      </c>
      <c r="X82" s="12">
        <f t="array" ref="X82">0*-1</f>
        <v>0</v>
      </c>
      <c r="Y82" s="2">
        <f t="shared" si="37"/>
        <v>0</v>
      </c>
      <c r="Z82" s="1">
        <f t="array" ref="Z82">0*-1</f>
        <v>0</v>
      </c>
      <c r="AA82" s="1">
        <f t="array" ref="AA82">0*-1</f>
        <v>0</v>
      </c>
      <c r="AB82" s="1">
        <f t="array" ref="AB82">0*-1</f>
        <v>0</v>
      </c>
      <c r="AC82" s="1">
        <f t="array" ref="AC82">0*-1</f>
        <v>0</v>
      </c>
      <c r="AD82" s="1">
        <f t="array" ref="AD82">0*-1</f>
        <v>0</v>
      </c>
      <c r="AE82" s="1">
        <f t="array" ref="AE82">0*-1</f>
        <v>0</v>
      </c>
      <c r="AF82" s="1">
        <f t="array" ref="AF82">0*-1</f>
        <v>0</v>
      </c>
      <c r="AG82" s="1">
        <f t="array" ref="AG82">0*-1</f>
        <v>0</v>
      </c>
      <c r="AH82" s="1">
        <f t="array" ref="AH82">0*-1</f>
        <v>0</v>
      </c>
      <c r="AI82" s="1">
        <f t="array" ref="AI82">0*-1</f>
        <v>0</v>
      </c>
      <c r="AJ82" s="1">
        <f t="array" ref="AJ82">0*-1</f>
        <v>0</v>
      </c>
      <c r="AK82" s="1">
        <f t="array" ref="AK82">0*-1</f>
        <v>0</v>
      </c>
      <c r="AL82" s="10"/>
    </row>
    <row r="83" spans="1:38" s="44" customFormat="1" hidden="1" outlineLevel="1" x14ac:dyDescent="0.35">
      <c r="C83" s="26"/>
      <c r="F83" s="25">
        <v>7140</v>
      </c>
      <c r="G83" s="20" t="s">
        <v>70</v>
      </c>
      <c r="H83" s="2">
        <f t="shared" si="36"/>
        <v>0</v>
      </c>
      <c r="I83" s="1">
        <f t="array" ref="I83">Z83*-1</f>
        <v>0</v>
      </c>
      <c r="J83" s="1">
        <f t="array" ref="J83">AA83*-1</f>
        <v>0</v>
      </c>
      <c r="K83" s="1">
        <f t="array" ref="K83">AB83*-1</f>
        <v>0</v>
      </c>
      <c r="L83" s="1">
        <f t="array" ref="L83">AC83*-1</f>
        <v>0</v>
      </c>
      <c r="M83" s="1">
        <f t="array" ref="M83">AD83*-1</f>
        <v>0</v>
      </c>
      <c r="N83" s="1">
        <f t="array" ref="N83">AE83*-1</f>
        <v>0</v>
      </c>
      <c r="O83" s="1">
        <f t="array" ref="O83">AF83*-1</f>
        <v>0</v>
      </c>
      <c r="P83" s="1">
        <f t="array" ref="P83">AG83*-1</f>
        <v>0</v>
      </c>
      <c r="Q83" s="1">
        <f t="array" ref="Q83">AH83*-1</f>
        <v>0</v>
      </c>
      <c r="R83" s="1">
        <f t="array" ref="R83">AI83*-1</f>
        <v>0</v>
      </c>
      <c r="S83" s="1">
        <f t="array" ref="S83">AJ83*-1</f>
        <v>0</v>
      </c>
      <c r="T83" s="1">
        <f t="array" ref="T83">AK83*-1</f>
        <v>0</v>
      </c>
      <c r="U83" s="22"/>
      <c r="V83" s="10"/>
      <c r="W83" s="12">
        <f t="array" ref="W83">0*-1</f>
        <v>0</v>
      </c>
      <c r="X83" s="12">
        <f t="array" ref="X83">0*-1</f>
        <v>0</v>
      </c>
      <c r="Y83" s="2">
        <f t="shared" si="37"/>
        <v>0</v>
      </c>
      <c r="Z83" s="1">
        <f t="array" ref="Z83">0*-1</f>
        <v>0</v>
      </c>
      <c r="AA83" s="1">
        <f t="array" ref="AA83">0*-1</f>
        <v>0</v>
      </c>
      <c r="AB83" s="1">
        <f t="array" ref="AB83">0*-1</f>
        <v>0</v>
      </c>
      <c r="AC83" s="1">
        <f t="array" ref="AC83">0*-1</f>
        <v>0</v>
      </c>
      <c r="AD83" s="1">
        <f t="array" ref="AD83">0*-1</f>
        <v>0</v>
      </c>
      <c r="AE83" s="1">
        <f t="array" ref="AE83">0*-1</f>
        <v>0</v>
      </c>
      <c r="AF83" s="1">
        <f t="array" ref="AF83">0*-1</f>
        <v>0</v>
      </c>
      <c r="AG83" s="1">
        <f t="array" ref="AG83">0*-1</f>
        <v>0</v>
      </c>
      <c r="AH83" s="1">
        <f t="array" ref="AH83">0*-1</f>
        <v>0</v>
      </c>
      <c r="AI83" s="1">
        <f t="array" ref="AI83">0*-1</f>
        <v>0</v>
      </c>
      <c r="AJ83" s="1">
        <f t="array" ref="AJ83">0*-1</f>
        <v>0</v>
      </c>
      <c r="AK83" s="1">
        <f t="array" ref="AK83">0*-1</f>
        <v>0</v>
      </c>
      <c r="AL83" s="10"/>
    </row>
    <row r="84" spans="1:38" s="44" customFormat="1" hidden="1" outlineLevel="1" x14ac:dyDescent="0.35">
      <c r="C84" s="26"/>
      <c r="F84" s="25">
        <v>7145</v>
      </c>
      <c r="G84" s="20" t="s">
        <v>27</v>
      </c>
      <c r="H84" s="2">
        <f t="shared" si="36"/>
        <v>0</v>
      </c>
      <c r="I84" s="1">
        <f t="array" ref="I84">Z84*-1</f>
        <v>0</v>
      </c>
      <c r="J84" s="1">
        <f t="array" ref="J84">AA84*-1</f>
        <v>0</v>
      </c>
      <c r="K84" s="1">
        <f t="array" ref="K84">AB84*-1</f>
        <v>0</v>
      </c>
      <c r="L84" s="1">
        <f t="array" ref="L84">AC84*-1</f>
        <v>0</v>
      </c>
      <c r="M84" s="1">
        <f t="array" ref="M84">AD84*-1</f>
        <v>0</v>
      </c>
      <c r="N84" s="1">
        <f t="array" ref="N84">AE84*-1</f>
        <v>0</v>
      </c>
      <c r="O84" s="1">
        <f t="array" ref="O84">AF84*-1</f>
        <v>0</v>
      </c>
      <c r="P84" s="1">
        <f t="array" ref="P84">AG84*-1</f>
        <v>0</v>
      </c>
      <c r="Q84" s="1">
        <f t="array" ref="Q84">AH84*-1</f>
        <v>0</v>
      </c>
      <c r="R84" s="1">
        <f t="array" ref="R84">AI84*-1</f>
        <v>0</v>
      </c>
      <c r="S84" s="1">
        <f t="array" ref="S84">AJ84*-1</f>
        <v>0</v>
      </c>
      <c r="T84" s="1">
        <f t="array" ref="T84">AK84*-1</f>
        <v>0</v>
      </c>
      <c r="U84" s="22"/>
      <c r="V84" s="10"/>
      <c r="W84" s="12">
        <f t="array" ref="W84">0*-1</f>
        <v>0</v>
      </c>
      <c r="X84" s="12">
        <f t="array" ref="X84">0*-1</f>
        <v>0</v>
      </c>
      <c r="Y84" s="2">
        <f t="shared" si="37"/>
        <v>0</v>
      </c>
      <c r="Z84" s="1">
        <f t="array" ref="Z84">0*-1</f>
        <v>0</v>
      </c>
      <c r="AA84" s="1">
        <f t="array" ref="AA84">0*-1</f>
        <v>0</v>
      </c>
      <c r="AB84" s="1">
        <f t="array" ref="AB84">0*-1</f>
        <v>0</v>
      </c>
      <c r="AC84" s="1">
        <f t="array" ref="AC84">0*-1</f>
        <v>0</v>
      </c>
      <c r="AD84" s="1">
        <f t="array" ref="AD84">0*-1</f>
        <v>0</v>
      </c>
      <c r="AE84" s="1">
        <f t="array" ref="AE84">0*-1</f>
        <v>0</v>
      </c>
      <c r="AF84" s="1">
        <f t="array" ref="AF84">0*-1</f>
        <v>0</v>
      </c>
      <c r="AG84" s="1">
        <f t="array" ref="AG84">0*-1</f>
        <v>0</v>
      </c>
      <c r="AH84" s="1">
        <f t="array" ref="AH84">0*-1</f>
        <v>0</v>
      </c>
      <c r="AI84" s="1">
        <f t="array" ref="AI84">0*-1</f>
        <v>0</v>
      </c>
      <c r="AJ84" s="1">
        <f t="array" ref="AJ84">0*-1</f>
        <v>0</v>
      </c>
      <c r="AK84" s="1">
        <f t="array" ref="AK84">0*-1</f>
        <v>0</v>
      </c>
      <c r="AL84" s="10"/>
    </row>
    <row r="85" spans="1:38" s="44" customFormat="1" hidden="1" outlineLevel="1" x14ac:dyDescent="0.35">
      <c r="C85" s="26"/>
      <c r="F85" s="25">
        <v>7360</v>
      </c>
      <c r="G85" s="20" t="s">
        <v>75</v>
      </c>
      <c r="H85" s="2">
        <f t="shared" si="36"/>
        <v>0</v>
      </c>
      <c r="I85" s="1">
        <f t="array" ref="I85">Z85*-1</f>
        <v>0</v>
      </c>
      <c r="J85" s="1">
        <f t="array" ref="J85">AA85*-1</f>
        <v>0</v>
      </c>
      <c r="K85" s="1">
        <f t="array" ref="K85">AB85*-1</f>
        <v>0</v>
      </c>
      <c r="L85" s="1">
        <f t="array" ref="L85">AC85*-1</f>
        <v>0</v>
      </c>
      <c r="M85" s="1">
        <f t="array" ref="M85">AD85*-1</f>
        <v>0</v>
      </c>
      <c r="N85" s="1">
        <f t="array" ref="N85">AE85*-1</f>
        <v>0</v>
      </c>
      <c r="O85" s="1">
        <f t="array" ref="O85">AF85*-1</f>
        <v>0</v>
      </c>
      <c r="P85" s="1">
        <f t="array" ref="P85">AG85*-1</f>
        <v>0</v>
      </c>
      <c r="Q85" s="1">
        <f t="array" ref="Q85">AH85*-1</f>
        <v>0</v>
      </c>
      <c r="R85" s="1">
        <f t="array" ref="R85">AI85*-1</f>
        <v>0</v>
      </c>
      <c r="S85" s="1">
        <f t="array" ref="S85">AJ85*-1</f>
        <v>0</v>
      </c>
      <c r="T85" s="1">
        <f t="array" ref="T85">AK85*-1</f>
        <v>0</v>
      </c>
      <c r="U85" s="22"/>
      <c r="V85" s="10"/>
      <c r="W85" s="12">
        <f t="array" ref="W85">0*-1</f>
        <v>0</v>
      </c>
      <c r="X85" s="12">
        <f t="array" ref="X85">0*-1</f>
        <v>0</v>
      </c>
      <c r="Y85" s="2">
        <f t="shared" si="37"/>
        <v>0</v>
      </c>
      <c r="Z85" s="1">
        <f t="array" ref="Z85">0*-1</f>
        <v>0</v>
      </c>
      <c r="AA85" s="1">
        <f t="array" ref="AA85">0*-1</f>
        <v>0</v>
      </c>
      <c r="AB85" s="1">
        <f t="array" ref="AB85">0*-1</f>
        <v>0</v>
      </c>
      <c r="AC85" s="1">
        <f t="array" ref="AC85">0*-1</f>
        <v>0</v>
      </c>
      <c r="AD85" s="1">
        <f t="array" ref="AD85">0*-1</f>
        <v>0</v>
      </c>
      <c r="AE85" s="1">
        <f t="array" ref="AE85">0*-1</f>
        <v>0</v>
      </c>
      <c r="AF85" s="1">
        <f t="array" ref="AF85">0*-1</f>
        <v>0</v>
      </c>
      <c r="AG85" s="1">
        <f t="array" ref="AG85">0*-1</f>
        <v>0</v>
      </c>
      <c r="AH85" s="1">
        <f t="array" ref="AH85">0*-1</f>
        <v>0</v>
      </c>
      <c r="AI85" s="1">
        <f t="array" ref="AI85">0*-1</f>
        <v>0</v>
      </c>
      <c r="AJ85" s="1">
        <f t="array" ref="AJ85">0*-1</f>
        <v>0</v>
      </c>
      <c r="AK85" s="1">
        <f t="array" ref="AK85">0*-1</f>
        <v>0</v>
      </c>
      <c r="AL85" s="10"/>
    </row>
    <row r="86" spans="1:38" s="44" customFormat="1" hidden="1" outlineLevel="1" x14ac:dyDescent="0.35">
      <c r="C86" s="26"/>
      <c r="F86" s="25">
        <v>7420</v>
      </c>
      <c r="G86" s="20" t="s">
        <v>11</v>
      </c>
      <c r="H86" s="2">
        <f t="shared" si="36"/>
        <v>0</v>
      </c>
      <c r="I86" s="1">
        <f t="array" ref="I86">Z86*-1</f>
        <v>0</v>
      </c>
      <c r="J86" s="1">
        <f t="array" ref="J86">AA86*-1</f>
        <v>0</v>
      </c>
      <c r="K86" s="1">
        <f t="array" ref="K86">AB86*-1</f>
        <v>0</v>
      </c>
      <c r="L86" s="1">
        <f t="array" ref="L86">AC86*-1</f>
        <v>0</v>
      </c>
      <c r="M86" s="1">
        <f t="array" ref="M86">AD86*-1</f>
        <v>0</v>
      </c>
      <c r="N86" s="1">
        <f t="array" ref="N86">AE86*-1</f>
        <v>0</v>
      </c>
      <c r="O86" s="1">
        <f t="array" ref="O86">AF86*-1</f>
        <v>0</v>
      </c>
      <c r="P86" s="1">
        <f t="array" ref="P86">AG86*-1</f>
        <v>0</v>
      </c>
      <c r="Q86" s="1">
        <f t="array" ref="Q86">AH86*-1</f>
        <v>0</v>
      </c>
      <c r="R86" s="1">
        <f t="array" ref="R86">AI86*-1</f>
        <v>0</v>
      </c>
      <c r="S86" s="1">
        <f t="array" ref="S86">AJ86*-1</f>
        <v>0</v>
      </c>
      <c r="T86" s="1">
        <f t="array" ref="T86">AK86*-1</f>
        <v>0</v>
      </c>
      <c r="U86" s="22"/>
      <c r="V86" s="10"/>
      <c r="W86" s="12">
        <f t="array" ref="W86">0*-1</f>
        <v>0</v>
      </c>
      <c r="X86" s="12">
        <f t="array" ref="X86">0*-1</f>
        <v>0</v>
      </c>
      <c r="Y86" s="2">
        <f t="shared" si="37"/>
        <v>0</v>
      </c>
      <c r="Z86" s="1">
        <f t="array" ref="Z86">0*-1</f>
        <v>0</v>
      </c>
      <c r="AA86" s="1">
        <f t="array" ref="AA86">0*-1</f>
        <v>0</v>
      </c>
      <c r="AB86" s="1">
        <f t="array" ref="AB86">0*-1</f>
        <v>0</v>
      </c>
      <c r="AC86" s="1">
        <f t="array" ref="AC86">0*-1</f>
        <v>0</v>
      </c>
      <c r="AD86" s="1">
        <f t="array" ref="AD86">0*-1</f>
        <v>0</v>
      </c>
      <c r="AE86" s="1">
        <f t="array" ref="AE86">0*-1</f>
        <v>0</v>
      </c>
      <c r="AF86" s="1">
        <f t="array" ref="AF86">0*-1</f>
        <v>0</v>
      </c>
      <c r="AG86" s="1">
        <f t="array" ref="AG86">0*-1</f>
        <v>0</v>
      </c>
      <c r="AH86" s="1">
        <f t="array" ref="AH86">0*-1</f>
        <v>0</v>
      </c>
      <c r="AI86" s="1">
        <f t="array" ref="AI86">0*-1</f>
        <v>0</v>
      </c>
      <c r="AJ86" s="1">
        <f t="array" ref="AJ86">0*-1</f>
        <v>0</v>
      </c>
      <c r="AK86" s="1">
        <f t="array" ref="AK86">0*-1</f>
        <v>0</v>
      </c>
      <c r="AL86" s="10"/>
    </row>
    <row r="87" spans="1:38" s="44" customFormat="1" hidden="1" outlineLevel="1" x14ac:dyDescent="0.35">
      <c r="C87" s="26"/>
      <c r="F87" s="25">
        <v>7770</v>
      </c>
      <c r="G87" s="20" t="s">
        <v>8</v>
      </c>
      <c r="H87" s="2">
        <f t="shared" si="36"/>
        <v>0</v>
      </c>
      <c r="I87" s="1">
        <f t="array" ref="I87">Z87*-1</f>
        <v>0</v>
      </c>
      <c r="J87" s="1">
        <f t="array" ref="J87">AA87*-1</f>
        <v>0</v>
      </c>
      <c r="K87" s="1">
        <f t="array" ref="K87">AB87*-1</f>
        <v>0</v>
      </c>
      <c r="L87" s="1">
        <f t="array" ref="L87">AC87*-1</f>
        <v>0</v>
      </c>
      <c r="M87" s="1">
        <f t="array" ref="M87">AD87*-1</f>
        <v>0</v>
      </c>
      <c r="N87" s="1">
        <f t="array" ref="N87">AE87*-1</f>
        <v>0</v>
      </c>
      <c r="O87" s="1">
        <f t="array" ref="O87">AF87*-1</f>
        <v>0</v>
      </c>
      <c r="P87" s="1">
        <f t="array" ref="P87">AG87*-1</f>
        <v>0</v>
      </c>
      <c r="Q87" s="1">
        <f t="array" ref="Q87">AH87*-1</f>
        <v>0</v>
      </c>
      <c r="R87" s="1">
        <f t="array" ref="R87">AI87*-1</f>
        <v>0</v>
      </c>
      <c r="S87" s="1">
        <f t="array" ref="S87">AJ87*-1</f>
        <v>0</v>
      </c>
      <c r="T87" s="1">
        <f t="array" ref="T87">AK87*-1</f>
        <v>0</v>
      </c>
      <c r="U87" s="22"/>
      <c r="V87" s="10"/>
      <c r="W87" s="12">
        <f t="array" ref="W87">0*-1</f>
        <v>0</v>
      </c>
      <c r="X87" s="12">
        <f t="array" ref="X87">0*-1</f>
        <v>0</v>
      </c>
      <c r="Y87" s="2">
        <f t="shared" si="37"/>
        <v>0</v>
      </c>
      <c r="Z87" s="1">
        <f t="array" ref="Z87">0*-1</f>
        <v>0</v>
      </c>
      <c r="AA87" s="1">
        <f t="array" ref="AA87">0*-1</f>
        <v>0</v>
      </c>
      <c r="AB87" s="1">
        <f t="array" ref="AB87">0*-1</f>
        <v>0</v>
      </c>
      <c r="AC87" s="1">
        <f t="array" ref="AC87">0*-1</f>
        <v>0</v>
      </c>
      <c r="AD87" s="1">
        <f t="array" ref="AD87">0*-1</f>
        <v>0</v>
      </c>
      <c r="AE87" s="1">
        <f t="array" ref="AE87">0*-1</f>
        <v>0</v>
      </c>
      <c r="AF87" s="1">
        <f t="array" ref="AF87">0*-1</f>
        <v>0</v>
      </c>
      <c r="AG87" s="1">
        <f t="array" ref="AG87">0*-1</f>
        <v>0</v>
      </c>
      <c r="AH87" s="1">
        <f t="array" ref="AH87">0*-1</f>
        <v>0</v>
      </c>
      <c r="AI87" s="1">
        <f t="array" ref="AI87">0*-1</f>
        <v>0</v>
      </c>
      <c r="AJ87" s="1">
        <f t="array" ref="AJ87">0*-1</f>
        <v>0</v>
      </c>
      <c r="AK87" s="1">
        <f t="array" ref="AK87">0*-1</f>
        <v>0</v>
      </c>
      <c r="AL87" s="10"/>
    </row>
    <row r="88" spans="1:38" s="44" customFormat="1" ht="15.65" customHeight="1" collapsed="1" x14ac:dyDescent="0.35">
      <c r="A88" s="6">
        <f t="array" ref="A88">IFERROR(93000005,"0")</f>
        <v>93000005</v>
      </c>
      <c r="B88" s="6" t="s">
        <v>35</v>
      </c>
      <c r="C88" s="8">
        <f>IF(A88="","0",A88)</f>
        <v>93000005</v>
      </c>
      <c r="D88" s="24" t="str">
        <f>IF(C88="0","(Ingen Verdi)",B88)</f>
        <v>Årsmøte - Region Vest</v>
      </c>
      <c r="E88" s="18">
        <v>930</v>
      </c>
      <c r="H88" s="2">
        <f>SUM(I88:T88)</f>
        <v>0</v>
      </c>
      <c r="I88" s="2">
        <f t="shared" ref="I88:T88" si="45">SUM(0)+SUM(I63)+SUM(I64)+SUM(0)+SUM(I65)+SUM(0)+SUM(I66)+SUM(0)+SUM(0)+SUM(I67)+SUM(I68)+SUM(I69)+SUM(I70)+SUM(I71:I87)</f>
        <v>0</v>
      </c>
      <c r="J88" s="2">
        <f t="shared" si="45"/>
        <v>0</v>
      </c>
      <c r="K88" s="2">
        <f t="shared" si="45"/>
        <v>0</v>
      </c>
      <c r="L88" s="2">
        <f t="shared" si="45"/>
        <v>0</v>
      </c>
      <c r="M88" s="2">
        <f t="shared" si="45"/>
        <v>0</v>
      </c>
      <c r="N88" s="2">
        <f t="shared" si="45"/>
        <v>0</v>
      </c>
      <c r="O88" s="2">
        <f t="shared" si="45"/>
        <v>0</v>
      </c>
      <c r="P88" s="2">
        <f t="shared" si="45"/>
        <v>0</v>
      </c>
      <c r="Q88" s="2">
        <f t="shared" si="45"/>
        <v>0</v>
      </c>
      <c r="R88" s="2">
        <f t="shared" si="45"/>
        <v>0</v>
      </c>
      <c r="S88" s="2">
        <f t="shared" si="45"/>
        <v>0</v>
      </c>
      <c r="T88" s="2">
        <f t="shared" si="45"/>
        <v>0</v>
      </c>
      <c r="U88" s="21"/>
      <c r="V88" s="19"/>
      <c r="W88" s="2">
        <f t="shared" ref="W88:X88" si="46">SUM(0)+SUM(W63)+SUM(W64)+SUM(0)+SUM(W65)+SUM(0)+SUM(W66)+SUM(0)+SUM(0)+SUM(W67)+SUM(W68)+SUM(W69)+SUM(W70)+SUM(W71:W87)</f>
        <v>0</v>
      </c>
      <c r="X88" s="2">
        <f t="shared" si="46"/>
        <v>-1959.6675</v>
      </c>
      <c r="Y88" s="2">
        <f>SUM(Z88:AK88)</f>
        <v>0</v>
      </c>
      <c r="Z88" s="2">
        <f t="shared" ref="Z88:AK88" si="47">SUM(0)+SUM(Z63)+SUM(Z64)+SUM(0)+SUM(Z65)+SUM(0)+SUM(Z66)+SUM(0)+SUM(0)+SUM(Z67)+SUM(Z68)+SUM(Z69)+SUM(Z70)+SUM(Z71:Z87)</f>
        <v>0</v>
      </c>
      <c r="AA88" s="2">
        <f t="shared" si="47"/>
        <v>0</v>
      </c>
      <c r="AB88" s="2">
        <f t="shared" si="47"/>
        <v>0</v>
      </c>
      <c r="AC88" s="2">
        <f t="shared" si="47"/>
        <v>0</v>
      </c>
      <c r="AD88" s="2">
        <f t="shared" si="47"/>
        <v>0</v>
      </c>
      <c r="AE88" s="2">
        <f t="shared" si="47"/>
        <v>0</v>
      </c>
      <c r="AF88" s="2">
        <f t="shared" si="47"/>
        <v>0</v>
      </c>
      <c r="AG88" s="2">
        <f t="shared" si="47"/>
        <v>0</v>
      </c>
      <c r="AH88" s="2">
        <f t="shared" si="47"/>
        <v>0</v>
      </c>
      <c r="AI88" s="2">
        <f t="shared" si="47"/>
        <v>0</v>
      </c>
      <c r="AJ88" s="2">
        <f t="shared" si="47"/>
        <v>0</v>
      </c>
      <c r="AK88" s="2">
        <f t="shared" si="47"/>
        <v>0</v>
      </c>
    </row>
    <row r="89" spans="1:38" s="44" customFormat="1" ht="15.65" hidden="1" customHeight="1" outlineLevel="1" x14ac:dyDescent="0.35">
      <c r="A89" s="6"/>
      <c r="B89" s="6"/>
      <c r="C89" s="8"/>
      <c r="D89" s="8"/>
      <c r="E89" s="18"/>
      <c r="F89" s="25">
        <v>4540</v>
      </c>
      <c r="G89" s="44" t="s">
        <v>95</v>
      </c>
      <c r="H89" s="2">
        <f t="shared" ref="H89:H90" si="48">SUM(I89:T89)</f>
        <v>0</v>
      </c>
      <c r="I89" s="1">
        <f t="array" ref="I89">Z89*-1</f>
        <v>0</v>
      </c>
      <c r="J89" s="1">
        <f t="array" ref="J89">AA89*-1</f>
        <v>0</v>
      </c>
      <c r="K89" s="1">
        <f t="array" ref="K89">AB89*-1</f>
        <v>0</v>
      </c>
      <c r="L89" s="1">
        <f t="array" ref="L89">AC89*-1</f>
        <v>0</v>
      </c>
      <c r="M89" s="1">
        <f t="array" ref="M89">AD89*-1</f>
        <v>0</v>
      </c>
      <c r="N89" s="1">
        <f t="array" ref="N89">AE89*-1</f>
        <v>0</v>
      </c>
      <c r="O89" s="1">
        <f t="array" ref="O89">AF89*-1</f>
        <v>0</v>
      </c>
      <c r="P89" s="1">
        <f t="array" ref="P89">AG89*-1</f>
        <v>0</v>
      </c>
      <c r="Q89" s="1">
        <f t="array" ref="Q89">AH89*-1</f>
        <v>0</v>
      </c>
      <c r="R89" s="1">
        <f t="array" ref="R89">AI89*-1</f>
        <v>0</v>
      </c>
      <c r="S89" s="1">
        <f t="array" ref="S89">AJ89*-1</f>
        <v>0</v>
      </c>
      <c r="T89" s="1">
        <f t="array" ref="T89">AK89*-1</f>
        <v>0</v>
      </c>
      <c r="U89" s="8"/>
      <c r="W89" s="12">
        <f t="array" ref="W89">0*-1</f>
        <v>0</v>
      </c>
      <c r="X89" s="12">
        <f t="array" ref="X89">0*-1</f>
        <v>0</v>
      </c>
      <c r="Y89" s="2">
        <f t="shared" ref="Y89:Y90" si="49">SUM(Z89:AK89)</f>
        <v>0</v>
      </c>
      <c r="Z89" s="1">
        <f t="array" ref="Z89">0*-1</f>
        <v>0</v>
      </c>
      <c r="AA89" s="1">
        <f t="array" ref="AA89">0*-1</f>
        <v>0</v>
      </c>
      <c r="AB89" s="1">
        <f t="array" ref="AB89">0*-1</f>
        <v>0</v>
      </c>
      <c r="AC89" s="1">
        <f t="array" ref="AC89">0*-1</f>
        <v>0</v>
      </c>
      <c r="AD89" s="1">
        <f t="array" ref="AD89">0*-1</f>
        <v>0</v>
      </c>
      <c r="AE89" s="1">
        <f t="array" ref="AE89">0*-1</f>
        <v>0</v>
      </c>
      <c r="AF89" s="1">
        <f t="array" ref="AF89">0*-1</f>
        <v>0</v>
      </c>
      <c r="AG89" s="1">
        <f t="array" ref="AG89">0*-1</f>
        <v>0</v>
      </c>
      <c r="AH89" s="1">
        <f t="array" ref="AH89">0*-1</f>
        <v>0</v>
      </c>
      <c r="AI89" s="1">
        <f t="array" ref="AI89">0*-1</f>
        <v>0</v>
      </c>
      <c r="AJ89" s="1">
        <f t="array" ref="AJ89">0*-1</f>
        <v>0</v>
      </c>
      <c r="AK89" s="1">
        <f t="array" ref="AK89">0*-1</f>
        <v>0</v>
      </c>
    </row>
    <row r="90" spans="1:38" s="44" customFormat="1" ht="15.65" hidden="1" customHeight="1" outlineLevel="1" x14ac:dyDescent="0.35">
      <c r="A90" s="6"/>
      <c r="B90" s="6"/>
      <c r="C90" s="8"/>
      <c r="D90" s="8"/>
      <c r="E90" s="18"/>
      <c r="F90" s="25">
        <v>5000</v>
      </c>
      <c r="G90" s="44" t="s">
        <v>73</v>
      </c>
      <c r="H90" s="2">
        <f t="shared" si="48"/>
        <v>0</v>
      </c>
      <c r="I90" s="1">
        <f t="array" ref="I90">Z90*-1</f>
        <v>0</v>
      </c>
      <c r="J90" s="1">
        <f t="array" ref="J90">AA90*-1</f>
        <v>0</v>
      </c>
      <c r="K90" s="1">
        <f t="array" ref="K90">AB90*-1</f>
        <v>0</v>
      </c>
      <c r="L90" s="1">
        <f t="array" ref="L90">AC90*-1</f>
        <v>0</v>
      </c>
      <c r="M90" s="1">
        <f t="array" ref="M90">AD90*-1</f>
        <v>0</v>
      </c>
      <c r="N90" s="1">
        <f t="array" ref="N90">AE90*-1</f>
        <v>0</v>
      </c>
      <c r="O90" s="1">
        <f t="array" ref="O90">AF90*-1</f>
        <v>0</v>
      </c>
      <c r="P90" s="1">
        <f t="array" ref="P90">AG90*-1</f>
        <v>0</v>
      </c>
      <c r="Q90" s="1">
        <f t="array" ref="Q90">AH90*-1</f>
        <v>0</v>
      </c>
      <c r="R90" s="1">
        <f t="array" ref="R90">AI90*-1</f>
        <v>0</v>
      </c>
      <c r="S90" s="1">
        <f t="array" ref="S90">AJ90*-1</f>
        <v>0</v>
      </c>
      <c r="T90" s="1">
        <f t="array" ref="T90">AK90*-1</f>
        <v>0</v>
      </c>
      <c r="U90" s="8"/>
      <c r="W90" s="12">
        <f t="array" ref="W90">0*-1</f>
        <v>0</v>
      </c>
      <c r="X90" s="12">
        <f t="array" ref="X90">0*-1</f>
        <v>0</v>
      </c>
      <c r="Y90" s="2">
        <f t="shared" si="49"/>
        <v>0</v>
      </c>
      <c r="Z90" s="1">
        <f t="array" ref="Z90">0*-1</f>
        <v>0</v>
      </c>
      <c r="AA90" s="1">
        <f t="array" ref="AA90">0*-1</f>
        <v>0</v>
      </c>
      <c r="AB90" s="1">
        <f t="array" ref="AB90">0*-1</f>
        <v>0</v>
      </c>
      <c r="AC90" s="1">
        <f t="array" ref="AC90">0*-1</f>
        <v>0</v>
      </c>
      <c r="AD90" s="1">
        <f t="array" ref="AD90">0*-1</f>
        <v>0</v>
      </c>
      <c r="AE90" s="1">
        <f t="array" ref="AE90">0*-1</f>
        <v>0</v>
      </c>
      <c r="AF90" s="1">
        <f t="array" ref="AF90">0*-1</f>
        <v>0</v>
      </c>
      <c r="AG90" s="1">
        <f t="array" ref="AG90">0*-1</f>
        <v>0</v>
      </c>
      <c r="AH90" s="1">
        <f t="array" ref="AH90">0*-1</f>
        <v>0</v>
      </c>
      <c r="AI90" s="1">
        <f t="array" ref="AI90">0*-1</f>
        <v>0</v>
      </c>
      <c r="AJ90" s="1">
        <f t="array" ref="AJ90">0*-1</f>
        <v>0</v>
      </c>
      <c r="AK90" s="1">
        <f t="array" ref="AK90">0*-1</f>
        <v>0</v>
      </c>
    </row>
    <row r="91" spans="1:38" s="44" customFormat="1" ht="15.65" hidden="1" customHeight="1" outlineLevel="1" x14ac:dyDescent="0.35">
      <c r="A91" s="6"/>
      <c r="B91" s="6"/>
      <c r="C91" s="8"/>
      <c r="D91" s="8"/>
      <c r="E91" s="18"/>
      <c r="F91" s="25">
        <v>5060</v>
      </c>
      <c r="G91" s="44" t="s">
        <v>20</v>
      </c>
      <c r="H91" s="2">
        <f>SUM(I91:T91)</f>
        <v>-13154</v>
      </c>
      <c r="I91" s="1">
        <f t="array" ref="I91">Z91*-1</f>
        <v>-13154</v>
      </c>
      <c r="J91" s="1">
        <f t="array" ref="J91">AA91*-1</f>
        <v>0</v>
      </c>
      <c r="K91" s="1">
        <f t="array" ref="K91">AB91*-1</f>
        <v>0</v>
      </c>
      <c r="L91" s="1">
        <f t="array" ref="L91">AC91*-1</f>
        <v>0</v>
      </c>
      <c r="M91" s="1">
        <f t="array" ref="M91">AD91*-1</f>
        <v>0</v>
      </c>
      <c r="N91" s="1">
        <f t="array" ref="N91">AE91*-1</f>
        <v>0</v>
      </c>
      <c r="O91" s="1">
        <f t="array" ref="O91">AF91*-1</f>
        <v>0</v>
      </c>
      <c r="P91" s="1">
        <f t="array" ref="P91">AG91*-1</f>
        <v>0</v>
      </c>
      <c r="Q91" s="1">
        <f t="array" ref="Q91">AH91*-1</f>
        <v>0</v>
      </c>
      <c r="R91" s="1">
        <f t="array" ref="R91">AI91*-1</f>
        <v>0</v>
      </c>
      <c r="S91" s="1">
        <f t="array" ref="S91">AJ91*-1</f>
        <v>0</v>
      </c>
      <c r="T91" s="1">
        <f t="array" ref="T91">AK91*-1</f>
        <v>0</v>
      </c>
      <c r="U91" s="8"/>
      <c r="W91" s="12">
        <f t="array" ref="W91">0*-1</f>
        <v>0</v>
      </c>
      <c r="X91" s="12">
        <f t="array" ref="X91">8726*-1</f>
        <v>-8726</v>
      </c>
      <c r="Y91" s="2">
        <f>SUM(Z91:AK91)</f>
        <v>13154</v>
      </c>
      <c r="Z91" s="1">
        <f t="array" ref="Z91">-13154*-1</f>
        <v>13154</v>
      </c>
      <c r="AA91" s="1">
        <f t="array" ref="AA91">0*-1</f>
        <v>0</v>
      </c>
      <c r="AB91" s="1">
        <f t="array" ref="AB91">0*-1</f>
        <v>0</v>
      </c>
      <c r="AC91" s="1">
        <f t="array" ref="AC91">0*-1</f>
        <v>0</v>
      </c>
      <c r="AD91" s="1">
        <f t="array" ref="AD91">0*-1</f>
        <v>0</v>
      </c>
      <c r="AE91" s="1">
        <f t="array" ref="AE91">0*-1</f>
        <v>0</v>
      </c>
      <c r="AF91" s="1">
        <f t="array" ref="AF91">0*-1</f>
        <v>0</v>
      </c>
      <c r="AG91" s="1">
        <f t="array" ref="AG91">0*-1</f>
        <v>0</v>
      </c>
      <c r="AH91" s="1">
        <f t="array" ref="AH91">0*-1</f>
        <v>0</v>
      </c>
      <c r="AI91" s="1">
        <f t="array" ref="AI91">0*-1</f>
        <v>0</v>
      </c>
      <c r="AJ91" s="1">
        <f t="array" ref="AJ91">0*-1</f>
        <v>0</v>
      </c>
      <c r="AK91" s="1">
        <f t="array" ref="AK91">0*-1</f>
        <v>0</v>
      </c>
    </row>
    <row r="92" spans="1:38" s="44" customFormat="1" ht="15.65" hidden="1" customHeight="1" outlineLevel="1" x14ac:dyDescent="0.35">
      <c r="A92" s="6"/>
      <c r="B92" s="6"/>
      <c r="C92" s="8"/>
      <c r="D92" s="8"/>
      <c r="E92" s="18"/>
      <c r="F92" s="25">
        <v>5090</v>
      </c>
      <c r="G92" s="44" t="s">
        <v>74</v>
      </c>
      <c r="H92" s="11">
        <f>SUM(I92:T92)</f>
        <v>0</v>
      </c>
      <c r="I92" s="4">
        <f t="shared" ref="I92:T92" si="50">SUM(I90)*12%</f>
        <v>0</v>
      </c>
      <c r="J92" s="4">
        <f t="shared" si="50"/>
        <v>0</v>
      </c>
      <c r="K92" s="4">
        <f t="shared" si="50"/>
        <v>0</v>
      </c>
      <c r="L92" s="4">
        <f t="shared" si="50"/>
        <v>0</v>
      </c>
      <c r="M92" s="4">
        <f t="shared" si="50"/>
        <v>0</v>
      </c>
      <c r="N92" s="4">
        <f t="shared" si="50"/>
        <v>0</v>
      </c>
      <c r="O92" s="4">
        <f t="shared" si="50"/>
        <v>0</v>
      </c>
      <c r="P92" s="4">
        <f t="shared" si="50"/>
        <v>0</v>
      </c>
      <c r="Q92" s="4">
        <f t="shared" si="50"/>
        <v>0</v>
      </c>
      <c r="R92" s="4">
        <f t="shared" si="50"/>
        <v>0</v>
      </c>
      <c r="S92" s="4">
        <f t="shared" si="50"/>
        <v>0</v>
      </c>
      <c r="T92" s="4">
        <f t="shared" si="50"/>
        <v>0</v>
      </c>
      <c r="U92" s="8"/>
      <c r="W92" s="12">
        <f t="array" ref="W92">0*-1</f>
        <v>0</v>
      </c>
      <c r="X92" s="12">
        <f t="array" ref="X92">0*-1</f>
        <v>0</v>
      </c>
      <c r="Y92" s="11">
        <f>SUM(Z92:AK92)</f>
        <v>0</v>
      </c>
      <c r="Z92" s="3">
        <f t="shared" ref="Z92:AK92" si="51">(SUM(Z90)+SUM(0))*12%</f>
        <v>0</v>
      </c>
      <c r="AA92" s="3">
        <f t="shared" si="51"/>
        <v>0</v>
      </c>
      <c r="AB92" s="3">
        <f t="shared" si="51"/>
        <v>0</v>
      </c>
      <c r="AC92" s="3">
        <f t="shared" si="51"/>
        <v>0</v>
      </c>
      <c r="AD92" s="3">
        <f t="shared" si="51"/>
        <v>0</v>
      </c>
      <c r="AE92" s="3">
        <f t="shared" si="51"/>
        <v>0</v>
      </c>
      <c r="AF92" s="3">
        <f t="shared" si="51"/>
        <v>0</v>
      </c>
      <c r="AG92" s="3">
        <f t="shared" si="51"/>
        <v>0</v>
      </c>
      <c r="AH92" s="3">
        <f t="shared" si="51"/>
        <v>0</v>
      </c>
      <c r="AI92" s="3">
        <f t="shared" si="51"/>
        <v>0</v>
      </c>
      <c r="AJ92" s="3">
        <f t="shared" si="51"/>
        <v>0</v>
      </c>
      <c r="AK92" s="3">
        <f t="shared" si="51"/>
        <v>0</v>
      </c>
    </row>
    <row r="93" spans="1:38" s="44" customFormat="1" ht="15.65" hidden="1" customHeight="1" outlineLevel="1" x14ac:dyDescent="0.35">
      <c r="A93" s="6"/>
      <c r="B93" s="6"/>
      <c r="C93" s="8"/>
      <c r="D93" s="8"/>
      <c r="E93" s="18"/>
      <c r="F93" s="25">
        <v>5400</v>
      </c>
      <c r="G93" s="44" t="s">
        <v>53</v>
      </c>
      <c r="H93" s="11">
        <f t="shared" ref="H93:H113" si="52">SUM(I93:T93)</f>
        <v>-1854.7139999999997</v>
      </c>
      <c r="I93" s="4">
        <f t="array" ref="I93">Z93*-1</f>
        <v>-1854.7139999999997</v>
      </c>
      <c r="J93" s="4">
        <f t="array" ref="J93">AA93*-1</f>
        <v>0</v>
      </c>
      <c r="K93" s="4">
        <f t="array" ref="K93">AB93*-1</f>
        <v>0</v>
      </c>
      <c r="L93" s="4">
        <f t="array" ref="L93">AC93*-1</f>
        <v>0</v>
      </c>
      <c r="M93" s="4">
        <f t="array" ref="M93">AD93*-1</f>
        <v>0</v>
      </c>
      <c r="N93" s="4">
        <f t="array" ref="N93">AE93*-1</f>
        <v>0</v>
      </c>
      <c r="O93" s="4">
        <f t="array" ref="O93">AF93*-1</f>
        <v>0</v>
      </c>
      <c r="P93" s="4">
        <f t="array" ref="P93">AG93*-1</f>
        <v>0</v>
      </c>
      <c r="Q93" s="4">
        <f t="array" ref="Q93">AH93*-1</f>
        <v>0</v>
      </c>
      <c r="R93" s="4">
        <f t="array" ref="R93">AI93*-1</f>
        <v>0</v>
      </c>
      <c r="S93" s="4">
        <f t="array" ref="S93">AJ93*-1</f>
        <v>0</v>
      </c>
      <c r="T93" s="4">
        <f t="array" ref="T93">AK93*-1</f>
        <v>0</v>
      </c>
      <c r="U93" s="8"/>
      <c r="W93" s="12">
        <f t="array" ref="W93">0*-1</f>
        <v>0</v>
      </c>
      <c r="X93" s="12">
        <f t="array" ref="X93">1230.366*-1</f>
        <v>-1230.366</v>
      </c>
      <c r="Y93" s="11">
        <f t="shared" ref="Y93:Y113" si="53">SUM(Z93:AK93)</f>
        <v>1854.7139999999997</v>
      </c>
      <c r="Z93" s="3">
        <f t="shared" ref="Z93:AK93" si="54">(SUM(Z90)+SUM(Z91)+SUM(Z95)+SUM(Z96)+SUM(0)+SUM(0)+SUM(0)+SUM(0))*14.1%</f>
        <v>1854.7139999999997</v>
      </c>
      <c r="AA93" s="3">
        <f t="shared" si="54"/>
        <v>0</v>
      </c>
      <c r="AB93" s="3">
        <f t="shared" si="54"/>
        <v>0</v>
      </c>
      <c r="AC93" s="3">
        <f t="shared" si="54"/>
        <v>0</v>
      </c>
      <c r="AD93" s="3">
        <f t="shared" si="54"/>
        <v>0</v>
      </c>
      <c r="AE93" s="3">
        <f t="shared" si="54"/>
        <v>0</v>
      </c>
      <c r="AF93" s="3">
        <f t="shared" si="54"/>
        <v>0</v>
      </c>
      <c r="AG93" s="3">
        <f t="shared" si="54"/>
        <v>0</v>
      </c>
      <c r="AH93" s="3">
        <f t="shared" si="54"/>
        <v>0</v>
      </c>
      <c r="AI93" s="3">
        <f t="shared" si="54"/>
        <v>0</v>
      </c>
      <c r="AJ93" s="3">
        <f t="shared" si="54"/>
        <v>0</v>
      </c>
      <c r="AK93" s="3">
        <f t="shared" si="54"/>
        <v>0</v>
      </c>
    </row>
    <row r="94" spans="1:38" s="44" customFormat="1" ht="15.65" hidden="1" customHeight="1" outlineLevel="1" x14ac:dyDescent="0.35">
      <c r="A94" s="6"/>
      <c r="B94" s="6"/>
      <c r="C94" s="8"/>
      <c r="D94" s="8"/>
      <c r="E94" s="18"/>
      <c r="F94" s="25">
        <v>5410</v>
      </c>
      <c r="G94" s="44" t="s">
        <v>60</v>
      </c>
      <c r="H94" s="11">
        <f t="shared" si="52"/>
        <v>0</v>
      </c>
      <c r="I94" s="4">
        <f t="shared" ref="I94:T94" si="55">SUM(I92)*14.1%</f>
        <v>0</v>
      </c>
      <c r="J94" s="4">
        <f t="shared" si="55"/>
        <v>0</v>
      </c>
      <c r="K94" s="4">
        <f t="shared" si="55"/>
        <v>0</v>
      </c>
      <c r="L94" s="4">
        <f t="shared" si="55"/>
        <v>0</v>
      </c>
      <c r="M94" s="4">
        <f t="shared" si="55"/>
        <v>0</v>
      </c>
      <c r="N94" s="4">
        <f t="shared" si="55"/>
        <v>0</v>
      </c>
      <c r="O94" s="4">
        <f t="shared" si="55"/>
        <v>0</v>
      </c>
      <c r="P94" s="4">
        <f t="shared" si="55"/>
        <v>0</v>
      </c>
      <c r="Q94" s="4">
        <f t="shared" si="55"/>
        <v>0</v>
      </c>
      <c r="R94" s="4">
        <f t="shared" si="55"/>
        <v>0</v>
      </c>
      <c r="S94" s="4">
        <f t="shared" si="55"/>
        <v>0</v>
      </c>
      <c r="T94" s="4">
        <f t="shared" si="55"/>
        <v>0</v>
      </c>
      <c r="U94" s="8"/>
      <c r="W94" s="12">
        <f t="array" ref="W94">0*-1</f>
        <v>0</v>
      </c>
      <c r="X94" s="12">
        <f t="array" ref="X94">0*-1</f>
        <v>0</v>
      </c>
      <c r="Y94" s="11">
        <f t="shared" si="53"/>
        <v>0</v>
      </c>
      <c r="Z94" s="3">
        <f t="shared" ref="Z94:AK94" si="56">SUM(Z92)*14.1%</f>
        <v>0</v>
      </c>
      <c r="AA94" s="3">
        <f t="shared" si="56"/>
        <v>0</v>
      </c>
      <c r="AB94" s="3">
        <f t="shared" si="56"/>
        <v>0</v>
      </c>
      <c r="AC94" s="3">
        <f t="shared" si="56"/>
        <v>0</v>
      </c>
      <c r="AD94" s="3">
        <f t="shared" si="56"/>
        <v>0</v>
      </c>
      <c r="AE94" s="3">
        <f t="shared" si="56"/>
        <v>0</v>
      </c>
      <c r="AF94" s="3">
        <f t="shared" si="56"/>
        <v>0</v>
      </c>
      <c r="AG94" s="3">
        <f t="shared" si="56"/>
        <v>0</v>
      </c>
      <c r="AH94" s="3">
        <f t="shared" si="56"/>
        <v>0</v>
      </c>
      <c r="AI94" s="3">
        <f t="shared" si="56"/>
        <v>0</v>
      </c>
      <c r="AJ94" s="3">
        <f t="shared" si="56"/>
        <v>0</v>
      </c>
      <c r="AK94" s="3">
        <f t="shared" si="56"/>
        <v>0</v>
      </c>
    </row>
    <row r="95" spans="1:38" s="44" customFormat="1" ht="15.65" hidden="1" customHeight="1" outlineLevel="1" x14ac:dyDescent="0.35">
      <c r="A95" s="6"/>
      <c r="B95" s="6"/>
      <c r="C95" s="8"/>
      <c r="D95" s="8"/>
      <c r="E95" s="18"/>
      <c r="F95" s="25">
        <v>5921</v>
      </c>
      <c r="G95" s="44" t="s">
        <v>21</v>
      </c>
      <c r="H95" s="11">
        <f t="shared" si="52"/>
        <v>0</v>
      </c>
      <c r="I95" s="4">
        <f t="shared" ref="I95:T95" si="57">SUM(I90)*16%</f>
        <v>0</v>
      </c>
      <c r="J95" s="4">
        <f t="shared" si="57"/>
        <v>0</v>
      </c>
      <c r="K95" s="4">
        <f t="shared" si="57"/>
        <v>0</v>
      </c>
      <c r="L95" s="4">
        <f t="shared" si="57"/>
        <v>0</v>
      </c>
      <c r="M95" s="4">
        <f t="shared" si="57"/>
        <v>0</v>
      </c>
      <c r="N95" s="4">
        <f t="shared" si="57"/>
        <v>0</v>
      </c>
      <c r="O95" s="4">
        <f t="shared" si="57"/>
        <v>0</v>
      </c>
      <c r="P95" s="4">
        <f t="shared" si="57"/>
        <v>0</v>
      </c>
      <c r="Q95" s="4">
        <f t="shared" si="57"/>
        <v>0</v>
      </c>
      <c r="R95" s="4">
        <f t="shared" si="57"/>
        <v>0</v>
      </c>
      <c r="S95" s="4">
        <f t="shared" si="57"/>
        <v>0</v>
      </c>
      <c r="T95" s="4">
        <f t="shared" si="57"/>
        <v>0</v>
      </c>
      <c r="U95" s="8"/>
      <c r="W95" s="12">
        <f t="array" ref="W95">0*-1</f>
        <v>0</v>
      </c>
      <c r="X95" s="12">
        <f t="array" ref="X95">0*-1</f>
        <v>0</v>
      </c>
      <c r="Y95" s="11">
        <f t="shared" si="53"/>
        <v>0</v>
      </c>
      <c r="Z95" s="3">
        <f t="shared" ref="Z95:AK95" si="58">SUM(Z90)*16%</f>
        <v>0</v>
      </c>
      <c r="AA95" s="3">
        <f t="shared" si="58"/>
        <v>0</v>
      </c>
      <c r="AB95" s="3">
        <f t="shared" si="58"/>
        <v>0</v>
      </c>
      <c r="AC95" s="3">
        <f t="shared" si="58"/>
        <v>0</v>
      </c>
      <c r="AD95" s="3">
        <f t="shared" si="58"/>
        <v>0</v>
      </c>
      <c r="AE95" s="3">
        <f t="shared" si="58"/>
        <v>0</v>
      </c>
      <c r="AF95" s="3">
        <f t="shared" si="58"/>
        <v>0</v>
      </c>
      <c r="AG95" s="3">
        <f t="shared" si="58"/>
        <v>0</v>
      </c>
      <c r="AH95" s="3">
        <f t="shared" si="58"/>
        <v>0</v>
      </c>
      <c r="AI95" s="3">
        <f t="shared" si="58"/>
        <v>0</v>
      </c>
      <c r="AJ95" s="3">
        <f t="shared" si="58"/>
        <v>0</v>
      </c>
      <c r="AK95" s="3">
        <f t="shared" si="58"/>
        <v>0</v>
      </c>
    </row>
    <row r="96" spans="1:38" s="44" customFormat="1" ht="15.65" hidden="1" customHeight="1" outlineLevel="1" x14ac:dyDescent="0.35">
      <c r="A96" s="6"/>
      <c r="B96" s="6"/>
      <c r="C96" s="8"/>
      <c r="D96" s="8"/>
      <c r="E96" s="18"/>
      <c r="F96" s="25">
        <v>5923</v>
      </c>
      <c r="G96" s="44" t="s">
        <v>102</v>
      </c>
      <c r="H96" s="11">
        <f t="shared" si="52"/>
        <v>0</v>
      </c>
      <c r="I96" s="4">
        <f t="shared" ref="I96:T96" si="59">SUM(I90)*2.5%</f>
        <v>0</v>
      </c>
      <c r="J96" s="4">
        <f t="shared" si="59"/>
        <v>0</v>
      </c>
      <c r="K96" s="4">
        <f t="shared" si="59"/>
        <v>0</v>
      </c>
      <c r="L96" s="4">
        <f t="shared" si="59"/>
        <v>0</v>
      </c>
      <c r="M96" s="4">
        <f t="shared" si="59"/>
        <v>0</v>
      </c>
      <c r="N96" s="4">
        <f t="shared" si="59"/>
        <v>0</v>
      </c>
      <c r="O96" s="4">
        <f t="shared" si="59"/>
        <v>0</v>
      </c>
      <c r="P96" s="4">
        <f t="shared" si="59"/>
        <v>0</v>
      </c>
      <c r="Q96" s="4">
        <f t="shared" si="59"/>
        <v>0</v>
      </c>
      <c r="R96" s="4">
        <f t="shared" si="59"/>
        <v>0</v>
      </c>
      <c r="S96" s="4">
        <f t="shared" si="59"/>
        <v>0</v>
      </c>
      <c r="T96" s="4">
        <f t="shared" si="59"/>
        <v>0</v>
      </c>
      <c r="U96" s="8"/>
      <c r="W96" s="12">
        <f t="array" ref="W96">0*-1</f>
        <v>0</v>
      </c>
      <c r="X96" s="12">
        <f t="array" ref="X96">0*-1</f>
        <v>0</v>
      </c>
      <c r="Y96" s="11">
        <f t="shared" si="53"/>
        <v>0</v>
      </c>
      <c r="Z96" s="3">
        <f t="shared" ref="Z96:AK96" si="60">SUM(Z90)*2.5%</f>
        <v>0</v>
      </c>
      <c r="AA96" s="3">
        <f t="shared" si="60"/>
        <v>0</v>
      </c>
      <c r="AB96" s="3">
        <f t="shared" si="60"/>
        <v>0</v>
      </c>
      <c r="AC96" s="3">
        <f t="shared" si="60"/>
        <v>0</v>
      </c>
      <c r="AD96" s="3">
        <f t="shared" si="60"/>
        <v>0</v>
      </c>
      <c r="AE96" s="3">
        <f t="shared" si="60"/>
        <v>0</v>
      </c>
      <c r="AF96" s="3">
        <f t="shared" si="60"/>
        <v>0</v>
      </c>
      <c r="AG96" s="3">
        <f t="shared" si="60"/>
        <v>0</v>
      </c>
      <c r="AH96" s="3">
        <f t="shared" si="60"/>
        <v>0</v>
      </c>
      <c r="AI96" s="3">
        <f t="shared" si="60"/>
        <v>0</v>
      </c>
      <c r="AJ96" s="3">
        <f t="shared" si="60"/>
        <v>0</v>
      </c>
      <c r="AK96" s="3">
        <f t="shared" si="60"/>
        <v>0</v>
      </c>
    </row>
    <row r="97" spans="3:38" s="44" customFormat="1" hidden="1" outlineLevel="1" x14ac:dyDescent="0.35">
      <c r="C97" s="26"/>
      <c r="F97" s="25">
        <v>5931</v>
      </c>
      <c r="G97" s="20" t="s">
        <v>34</v>
      </c>
      <c r="H97" s="2">
        <f t="shared" si="52"/>
        <v>0</v>
      </c>
      <c r="I97" s="1">
        <f t="array" ref="I97">Z97*-1</f>
        <v>0</v>
      </c>
      <c r="J97" s="1">
        <f t="array" ref="J97">AA97*-1</f>
        <v>0</v>
      </c>
      <c r="K97" s="1">
        <f t="array" ref="K97">AB97*-1</f>
        <v>0</v>
      </c>
      <c r="L97" s="1">
        <f t="array" ref="L97">AC97*-1</f>
        <v>0</v>
      </c>
      <c r="M97" s="1">
        <f t="array" ref="M97">AD97*-1</f>
        <v>0</v>
      </c>
      <c r="N97" s="1">
        <f t="array" ref="N97">AE97*-1</f>
        <v>0</v>
      </c>
      <c r="O97" s="1">
        <f t="array" ref="O97">AF97*-1</f>
        <v>0</v>
      </c>
      <c r="P97" s="1">
        <f t="array" ref="P97">AG97*-1</f>
        <v>0</v>
      </c>
      <c r="Q97" s="1">
        <f t="array" ref="Q97">AH97*-1</f>
        <v>0</v>
      </c>
      <c r="R97" s="1">
        <f t="array" ref="R97">AI97*-1</f>
        <v>0</v>
      </c>
      <c r="S97" s="1">
        <f t="array" ref="S97">AJ97*-1</f>
        <v>0</v>
      </c>
      <c r="T97" s="1">
        <f t="array" ref="T97">AK97*-1</f>
        <v>0</v>
      </c>
      <c r="U97" s="22"/>
      <c r="V97" s="10"/>
      <c r="W97" s="12">
        <f t="array" ref="W97">0*-1</f>
        <v>0</v>
      </c>
      <c r="X97" s="12">
        <f t="array" ref="X97">0*-1</f>
        <v>0</v>
      </c>
      <c r="Y97" s="2">
        <f t="shared" si="53"/>
        <v>0</v>
      </c>
      <c r="Z97" s="1">
        <f t="array" ref="Z97">0*-1</f>
        <v>0</v>
      </c>
      <c r="AA97" s="1">
        <f t="array" ref="AA97">0*-1</f>
        <v>0</v>
      </c>
      <c r="AB97" s="1">
        <f t="array" ref="AB97">0*-1</f>
        <v>0</v>
      </c>
      <c r="AC97" s="1">
        <f t="array" ref="AC97">0*-1</f>
        <v>0</v>
      </c>
      <c r="AD97" s="1">
        <f t="array" ref="AD97">0*-1</f>
        <v>0</v>
      </c>
      <c r="AE97" s="1">
        <f t="array" ref="AE97">0*-1</f>
        <v>0</v>
      </c>
      <c r="AF97" s="1">
        <f t="array" ref="AF97">0*-1</f>
        <v>0</v>
      </c>
      <c r="AG97" s="1">
        <f t="array" ref="AG97">0*-1</f>
        <v>0</v>
      </c>
      <c r="AH97" s="1">
        <f t="array" ref="AH97">0*-1</f>
        <v>0</v>
      </c>
      <c r="AI97" s="1">
        <f t="array" ref="AI97">0*-1</f>
        <v>0</v>
      </c>
      <c r="AJ97" s="1">
        <f t="array" ref="AJ97">0*-1</f>
        <v>0</v>
      </c>
      <c r="AK97" s="1">
        <f t="array" ref="AK97">0*-1</f>
        <v>0</v>
      </c>
      <c r="AL97" s="10"/>
    </row>
    <row r="98" spans="3:38" s="44" customFormat="1" hidden="1" outlineLevel="1" x14ac:dyDescent="0.35">
      <c r="C98" s="26"/>
      <c r="F98" s="25">
        <v>5932</v>
      </c>
      <c r="G98" s="20" t="s">
        <v>84</v>
      </c>
      <c r="H98" s="2">
        <f t="shared" si="52"/>
        <v>0</v>
      </c>
      <c r="I98" s="1">
        <f t="array" ref="I98">Z98*-1</f>
        <v>0</v>
      </c>
      <c r="J98" s="1">
        <f t="array" ref="J98">AA98*-1</f>
        <v>0</v>
      </c>
      <c r="K98" s="1">
        <f t="array" ref="K98">AB98*-1</f>
        <v>0</v>
      </c>
      <c r="L98" s="1">
        <f t="array" ref="L98">AC98*-1</f>
        <v>0</v>
      </c>
      <c r="M98" s="1">
        <f t="array" ref="M98">AD98*-1</f>
        <v>0</v>
      </c>
      <c r="N98" s="1">
        <f t="array" ref="N98">AE98*-1</f>
        <v>0</v>
      </c>
      <c r="O98" s="1">
        <f t="array" ref="O98">AF98*-1</f>
        <v>0</v>
      </c>
      <c r="P98" s="1">
        <f t="array" ref="P98">AG98*-1</f>
        <v>0</v>
      </c>
      <c r="Q98" s="1">
        <f t="array" ref="Q98">AH98*-1</f>
        <v>0</v>
      </c>
      <c r="R98" s="1">
        <f t="array" ref="R98">AI98*-1</f>
        <v>0</v>
      </c>
      <c r="S98" s="1">
        <f t="array" ref="S98">AJ98*-1</f>
        <v>0</v>
      </c>
      <c r="T98" s="1">
        <f t="array" ref="T98">AK98*-1</f>
        <v>0</v>
      </c>
      <c r="U98" s="22"/>
      <c r="V98" s="10"/>
      <c r="W98" s="12">
        <f t="array" ref="W98">0*-1</f>
        <v>0</v>
      </c>
      <c r="X98" s="12">
        <f t="array" ref="X98">0*-1</f>
        <v>0</v>
      </c>
      <c r="Y98" s="2">
        <f t="shared" si="53"/>
        <v>0</v>
      </c>
      <c r="Z98" s="1">
        <f t="array" ref="Z98">0*-1</f>
        <v>0</v>
      </c>
      <c r="AA98" s="1">
        <f t="array" ref="AA98">0*-1</f>
        <v>0</v>
      </c>
      <c r="AB98" s="1">
        <f t="array" ref="AB98">0*-1</f>
        <v>0</v>
      </c>
      <c r="AC98" s="1">
        <f t="array" ref="AC98">0*-1</f>
        <v>0</v>
      </c>
      <c r="AD98" s="1">
        <f t="array" ref="AD98">0*-1</f>
        <v>0</v>
      </c>
      <c r="AE98" s="1">
        <f t="array" ref="AE98">0*-1</f>
        <v>0</v>
      </c>
      <c r="AF98" s="1">
        <f t="array" ref="AF98">0*-1</f>
        <v>0</v>
      </c>
      <c r="AG98" s="1">
        <f t="array" ref="AG98">0*-1</f>
        <v>0</v>
      </c>
      <c r="AH98" s="1">
        <f t="array" ref="AH98">0*-1</f>
        <v>0</v>
      </c>
      <c r="AI98" s="1">
        <f t="array" ref="AI98">0*-1</f>
        <v>0</v>
      </c>
      <c r="AJ98" s="1">
        <f t="array" ref="AJ98">0*-1</f>
        <v>0</v>
      </c>
      <c r="AK98" s="1">
        <f t="array" ref="AK98">0*-1</f>
        <v>0</v>
      </c>
      <c r="AL98" s="10"/>
    </row>
    <row r="99" spans="3:38" s="44" customFormat="1" hidden="1" outlineLevel="1" x14ac:dyDescent="0.35">
      <c r="C99" s="26"/>
      <c r="F99" s="25">
        <v>5940</v>
      </c>
      <c r="G99" s="20" t="s">
        <v>7</v>
      </c>
      <c r="H99" s="2">
        <f t="shared" si="52"/>
        <v>0</v>
      </c>
      <c r="I99" s="1">
        <f t="array" ref="I99">Z99*-1</f>
        <v>0</v>
      </c>
      <c r="J99" s="1">
        <f t="array" ref="J99">AA99*-1</f>
        <v>0</v>
      </c>
      <c r="K99" s="1">
        <f t="array" ref="K99">AB99*-1</f>
        <v>0</v>
      </c>
      <c r="L99" s="1">
        <f t="array" ref="L99">AC99*-1</f>
        <v>0</v>
      </c>
      <c r="M99" s="1">
        <f t="array" ref="M99">AD99*-1</f>
        <v>0</v>
      </c>
      <c r="N99" s="1">
        <f t="array" ref="N99">AE99*-1</f>
        <v>0</v>
      </c>
      <c r="O99" s="1">
        <f t="array" ref="O99">AF99*-1</f>
        <v>0</v>
      </c>
      <c r="P99" s="1">
        <f t="array" ref="P99">AG99*-1</f>
        <v>0</v>
      </c>
      <c r="Q99" s="1">
        <f t="array" ref="Q99">AH99*-1</f>
        <v>0</v>
      </c>
      <c r="R99" s="1">
        <f t="array" ref="R99">AI99*-1</f>
        <v>0</v>
      </c>
      <c r="S99" s="1">
        <f t="array" ref="S99">AJ99*-1</f>
        <v>0</v>
      </c>
      <c r="T99" s="1">
        <f t="array" ref="T99">AK99*-1</f>
        <v>0</v>
      </c>
      <c r="U99" s="22"/>
      <c r="V99" s="10"/>
      <c r="W99" s="12">
        <f t="array" ref="W99">0*-1</f>
        <v>0</v>
      </c>
      <c r="X99" s="12">
        <f t="array" ref="X99">0*-1</f>
        <v>0</v>
      </c>
      <c r="Y99" s="2">
        <f t="shared" si="53"/>
        <v>0</v>
      </c>
      <c r="Z99" s="1">
        <f t="array" ref="Z99">0*-1</f>
        <v>0</v>
      </c>
      <c r="AA99" s="1">
        <f t="array" ref="AA99">0*-1</f>
        <v>0</v>
      </c>
      <c r="AB99" s="1">
        <f t="array" ref="AB99">0*-1</f>
        <v>0</v>
      </c>
      <c r="AC99" s="1">
        <f t="array" ref="AC99">0*-1</f>
        <v>0</v>
      </c>
      <c r="AD99" s="1">
        <f t="array" ref="AD99">0*-1</f>
        <v>0</v>
      </c>
      <c r="AE99" s="1">
        <f t="array" ref="AE99">0*-1</f>
        <v>0</v>
      </c>
      <c r="AF99" s="1">
        <f t="array" ref="AF99">0*-1</f>
        <v>0</v>
      </c>
      <c r="AG99" s="1">
        <f t="array" ref="AG99">0*-1</f>
        <v>0</v>
      </c>
      <c r="AH99" s="1">
        <f t="array" ref="AH99">0*-1</f>
        <v>0</v>
      </c>
      <c r="AI99" s="1">
        <f t="array" ref="AI99">0*-1</f>
        <v>0</v>
      </c>
      <c r="AJ99" s="1">
        <f t="array" ref="AJ99">0*-1</f>
        <v>0</v>
      </c>
      <c r="AK99" s="1">
        <f t="array" ref="AK99">0*-1</f>
        <v>0</v>
      </c>
      <c r="AL99" s="10"/>
    </row>
    <row r="100" spans="3:38" s="44" customFormat="1" hidden="1" outlineLevel="1" x14ac:dyDescent="0.35">
      <c r="C100" s="26"/>
      <c r="F100" s="25">
        <v>5990</v>
      </c>
      <c r="G100" s="20" t="s">
        <v>103</v>
      </c>
      <c r="H100" s="2">
        <f t="shared" si="52"/>
        <v>0</v>
      </c>
      <c r="I100" s="1">
        <f t="array" ref="I100">Z100*-1</f>
        <v>0</v>
      </c>
      <c r="J100" s="1">
        <f t="array" ref="J100">AA100*-1</f>
        <v>0</v>
      </c>
      <c r="K100" s="1">
        <f t="array" ref="K100">AB100*-1</f>
        <v>0</v>
      </c>
      <c r="L100" s="1">
        <f t="array" ref="L100">AC100*-1</f>
        <v>0</v>
      </c>
      <c r="M100" s="1">
        <f t="array" ref="M100">AD100*-1</f>
        <v>0</v>
      </c>
      <c r="N100" s="1">
        <f t="array" ref="N100">AE100*-1</f>
        <v>0</v>
      </c>
      <c r="O100" s="1">
        <f t="array" ref="O100">AF100*-1</f>
        <v>0</v>
      </c>
      <c r="P100" s="1">
        <f t="array" ref="P100">AG100*-1</f>
        <v>0</v>
      </c>
      <c r="Q100" s="1">
        <f t="array" ref="Q100">AH100*-1</f>
        <v>0</v>
      </c>
      <c r="R100" s="1">
        <f t="array" ref="R100">AI100*-1</f>
        <v>0</v>
      </c>
      <c r="S100" s="1">
        <f t="array" ref="S100">AJ100*-1</f>
        <v>0</v>
      </c>
      <c r="T100" s="1">
        <f t="array" ref="T100">AK100*-1</f>
        <v>0</v>
      </c>
      <c r="U100" s="22"/>
      <c r="V100" s="10"/>
      <c r="W100" s="12">
        <f t="array" ref="W100">0*-1</f>
        <v>0</v>
      </c>
      <c r="X100" s="12">
        <f t="array" ref="X100">0*-1</f>
        <v>0</v>
      </c>
      <c r="Y100" s="2">
        <f t="shared" si="53"/>
        <v>0</v>
      </c>
      <c r="Z100" s="1">
        <f t="array" ref="Z100">0*-1</f>
        <v>0</v>
      </c>
      <c r="AA100" s="1">
        <f t="array" ref="AA100">0*-1</f>
        <v>0</v>
      </c>
      <c r="AB100" s="1">
        <f t="array" ref="AB100">0*-1</f>
        <v>0</v>
      </c>
      <c r="AC100" s="1">
        <f t="array" ref="AC100">0*-1</f>
        <v>0</v>
      </c>
      <c r="AD100" s="1">
        <f t="array" ref="AD100">0*-1</f>
        <v>0</v>
      </c>
      <c r="AE100" s="1">
        <f t="array" ref="AE100">0*-1</f>
        <v>0</v>
      </c>
      <c r="AF100" s="1">
        <f t="array" ref="AF100">0*-1</f>
        <v>0</v>
      </c>
      <c r="AG100" s="1">
        <f t="array" ref="AG100">0*-1</f>
        <v>0</v>
      </c>
      <c r="AH100" s="1">
        <f t="array" ref="AH100">0*-1</f>
        <v>0</v>
      </c>
      <c r="AI100" s="1">
        <f t="array" ref="AI100">0*-1</f>
        <v>0</v>
      </c>
      <c r="AJ100" s="1">
        <f t="array" ref="AJ100">0*-1</f>
        <v>0</v>
      </c>
      <c r="AK100" s="1">
        <f t="array" ref="AK100">0*-1</f>
        <v>0</v>
      </c>
      <c r="AL100" s="10"/>
    </row>
    <row r="101" spans="3:38" s="44" customFormat="1" hidden="1" outlineLevel="1" x14ac:dyDescent="0.35">
      <c r="C101" s="26"/>
      <c r="F101" s="25">
        <v>6300</v>
      </c>
      <c r="G101" s="20" t="s">
        <v>96</v>
      </c>
      <c r="H101" s="2">
        <f t="shared" si="52"/>
        <v>0</v>
      </c>
      <c r="I101" s="1">
        <f t="array" ref="I101">Z101*-1</f>
        <v>0</v>
      </c>
      <c r="J101" s="1">
        <f t="array" ref="J101">AA101*-1</f>
        <v>0</v>
      </c>
      <c r="K101" s="1">
        <f t="array" ref="K101">AB101*-1</f>
        <v>0</v>
      </c>
      <c r="L101" s="1">
        <f t="array" ref="L101">AC101*-1</f>
        <v>0</v>
      </c>
      <c r="M101" s="1">
        <f t="array" ref="M101">AD101*-1</f>
        <v>0</v>
      </c>
      <c r="N101" s="1">
        <f t="array" ref="N101">AE101*-1</f>
        <v>0</v>
      </c>
      <c r="O101" s="1">
        <f t="array" ref="O101">AF101*-1</f>
        <v>0</v>
      </c>
      <c r="P101" s="1">
        <f t="array" ref="P101">AG101*-1</f>
        <v>0</v>
      </c>
      <c r="Q101" s="1">
        <f t="array" ref="Q101">AH101*-1</f>
        <v>0</v>
      </c>
      <c r="R101" s="1">
        <f t="array" ref="R101">AI101*-1</f>
        <v>0</v>
      </c>
      <c r="S101" s="1">
        <f t="array" ref="S101">AJ101*-1</f>
        <v>0</v>
      </c>
      <c r="T101" s="1">
        <f t="array" ref="T101">AK101*-1</f>
        <v>0</v>
      </c>
      <c r="U101" s="22"/>
      <c r="V101" s="10"/>
      <c r="W101" s="12">
        <f t="array" ref="W101">0*-1</f>
        <v>0</v>
      </c>
      <c r="X101" s="12">
        <f t="array" ref="X101">0*-1</f>
        <v>0</v>
      </c>
      <c r="Y101" s="2">
        <f t="shared" si="53"/>
        <v>0</v>
      </c>
      <c r="Z101" s="1">
        <f t="array" ref="Z101">0*-1</f>
        <v>0</v>
      </c>
      <c r="AA101" s="1">
        <f t="array" ref="AA101">0*-1</f>
        <v>0</v>
      </c>
      <c r="AB101" s="1">
        <f t="array" ref="AB101">0*-1</f>
        <v>0</v>
      </c>
      <c r="AC101" s="1">
        <f t="array" ref="AC101">0*-1</f>
        <v>0</v>
      </c>
      <c r="AD101" s="1">
        <f t="array" ref="AD101">0*-1</f>
        <v>0</v>
      </c>
      <c r="AE101" s="1">
        <f t="array" ref="AE101">0*-1</f>
        <v>0</v>
      </c>
      <c r="AF101" s="1">
        <f t="array" ref="AF101">0*-1</f>
        <v>0</v>
      </c>
      <c r="AG101" s="1">
        <f t="array" ref="AG101">0*-1</f>
        <v>0</v>
      </c>
      <c r="AH101" s="1">
        <f t="array" ref="AH101">0*-1</f>
        <v>0</v>
      </c>
      <c r="AI101" s="1">
        <f t="array" ref="AI101">0*-1</f>
        <v>0</v>
      </c>
      <c r="AJ101" s="1">
        <f t="array" ref="AJ101">0*-1</f>
        <v>0</v>
      </c>
      <c r="AK101" s="1">
        <f t="array" ref="AK101">0*-1</f>
        <v>0</v>
      </c>
      <c r="AL101" s="10"/>
    </row>
    <row r="102" spans="3:38" s="44" customFormat="1" hidden="1" outlineLevel="1" x14ac:dyDescent="0.35">
      <c r="C102" s="26"/>
      <c r="F102" s="25">
        <v>6520</v>
      </c>
      <c r="G102" s="20" t="s">
        <v>61</v>
      </c>
      <c r="H102" s="2">
        <f t="shared" si="52"/>
        <v>0</v>
      </c>
      <c r="I102" s="1">
        <f t="array" ref="I102">Z102*-1</f>
        <v>0</v>
      </c>
      <c r="J102" s="1">
        <f t="array" ref="J102">AA102*-1</f>
        <v>0</v>
      </c>
      <c r="K102" s="1">
        <f t="array" ref="K102">AB102*-1</f>
        <v>0</v>
      </c>
      <c r="L102" s="1">
        <f t="array" ref="L102">AC102*-1</f>
        <v>0</v>
      </c>
      <c r="M102" s="1">
        <f t="array" ref="M102">AD102*-1</f>
        <v>0</v>
      </c>
      <c r="N102" s="1">
        <f t="array" ref="N102">AE102*-1</f>
        <v>0</v>
      </c>
      <c r="O102" s="1">
        <f t="array" ref="O102">AF102*-1</f>
        <v>0</v>
      </c>
      <c r="P102" s="1">
        <f t="array" ref="P102">AG102*-1</f>
        <v>0</v>
      </c>
      <c r="Q102" s="1">
        <f t="array" ref="Q102">AH102*-1</f>
        <v>0</v>
      </c>
      <c r="R102" s="1">
        <f t="array" ref="R102">AI102*-1</f>
        <v>0</v>
      </c>
      <c r="S102" s="1">
        <f t="array" ref="S102">AJ102*-1</f>
        <v>0</v>
      </c>
      <c r="T102" s="1">
        <f t="array" ref="T102">AK102*-1</f>
        <v>0</v>
      </c>
      <c r="U102" s="22"/>
      <c r="V102" s="10"/>
      <c r="W102" s="12">
        <f t="array" ref="W102">0*-1</f>
        <v>0</v>
      </c>
      <c r="X102" s="12">
        <f t="array" ref="X102">0*-1</f>
        <v>0</v>
      </c>
      <c r="Y102" s="2">
        <f t="shared" si="53"/>
        <v>0</v>
      </c>
      <c r="Z102" s="1">
        <f t="array" ref="Z102">0*-1</f>
        <v>0</v>
      </c>
      <c r="AA102" s="1">
        <f t="array" ref="AA102">0*-1</f>
        <v>0</v>
      </c>
      <c r="AB102" s="1">
        <f t="array" ref="AB102">0*-1</f>
        <v>0</v>
      </c>
      <c r="AC102" s="1">
        <f t="array" ref="AC102">0*-1</f>
        <v>0</v>
      </c>
      <c r="AD102" s="1">
        <f t="array" ref="AD102">0*-1</f>
        <v>0</v>
      </c>
      <c r="AE102" s="1">
        <f t="array" ref="AE102">0*-1</f>
        <v>0</v>
      </c>
      <c r="AF102" s="1">
        <f t="array" ref="AF102">0*-1</f>
        <v>0</v>
      </c>
      <c r="AG102" s="1">
        <f t="array" ref="AG102">0*-1</f>
        <v>0</v>
      </c>
      <c r="AH102" s="1">
        <f t="array" ref="AH102">0*-1</f>
        <v>0</v>
      </c>
      <c r="AI102" s="1">
        <f t="array" ref="AI102">0*-1</f>
        <v>0</v>
      </c>
      <c r="AJ102" s="1">
        <f t="array" ref="AJ102">0*-1</f>
        <v>0</v>
      </c>
      <c r="AK102" s="1">
        <f t="array" ref="AK102">0*-1</f>
        <v>0</v>
      </c>
      <c r="AL102" s="10"/>
    </row>
    <row r="103" spans="3:38" s="44" customFormat="1" hidden="1" outlineLevel="1" x14ac:dyDescent="0.35">
      <c r="C103" s="26"/>
      <c r="F103" s="25">
        <v>6560</v>
      </c>
      <c r="G103" s="20" t="s">
        <v>85</v>
      </c>
      <c r="H103" s="2">
        <f t="shared" si="52"/>
        <v>0</v>
      </c>
      <c r="I103" s="1">
        <f t="array" ref="I103">Z103*-1</f>
        <v>0</v>
      </c>
      <c r="J103" s="1">
        <f t="array" ref="J103">AA103*-1</f>
        <v>0</v>
      </c>
      <c r="K103" s="1">
        <f t="array" ref="K103">AB103*-1</f>
        <v>0</v>
      </c>
      <c r="L103" s="1">
        <f t="array" ref="L103">AC103*-1</f>
        <v>0</v>
      </c>
      <c r="M103" s="1">
        <f t="array" ref="M103">AD103*-1</f>
        <v>0</v>
      </c>
      <c r="N103" s="1">
        <f t="array" ref="N103">AE103*-1</f>
        <v>0</v>
      </c>
      <c r="O103" s="1">
        <f t="array" ref="O103">AF103*-1</f>
        <v>0</v>
      </c>
      <c r="P103" s="1">
        <f t="array" ref="P103">AG103*-1</f>
        <v>0</v>
      </c>
      <c r="Q103" s="1">
        <f t="array" ref="Q103">AH103*-1</f>
        <v>0</v>
      </c>
      <c r="R103" s="1">
        <f t="array" ref="R103">AI103*-1</f>
        <v>0</v>
      </c>
      <c r="S103" s="1">
        <f t="array" ref="S103">AJ103*-1</f>
        <v>0</v>
      </c>
      <c r="T103" s="1">
        <f t="array" ref="T103">AK103*-1</f>
        <v>0</v>
      </c>
      <c r="U103" s="22"/>
      <c r="V103" s="10"/>
      <c r="W103" s="12">
        <f t="array" ref="W103">0*-1</f>
        <v>0</v>
      </c>
      <c r="X103" s="12">
        <f t="array" ref="X103">0*-1</f>
        <v>0</v>
      </c>
      <c r="Y103" s="2">
        <f t="shared" si="53"/>
        <v>0</v>
      </c>
      <c r="Z103" s="1">
        <f t="array" ref="Z103">0*-1</f>
        <v>0</v>
      </c>
      <c r="AA103" s="1">
        <f t="array" ref="AA103">0*-1</f>
        <v>0</v>
      </c>
      <c r="AB103" s="1">
        <f t="array" ref="AB103">0*-1</f>
        <v>0</v>
      </c>
      <c r="AC103" s="1">
        <f t="array" ref="AC103">0*-1</f>
        <v>0</v>
      </c>
      <c r="AD103" s="1">
        <f t="array" ref="AD103">0*-1</f>
        <v>0</v>
      </c>
      <c r="AE103" s="1">
        <f t="array" ref="AE103">0*-1</f>
        <v>0</v>
      </c>
      <c r="AF103" s="1">
        <f t="array" ref="AF103">0*-1</f>
        <v>0</v>
      </c>
      <c r="AG103" s="1">
        <f t="array" ref="AG103">0*-1</f>
        <v>0</v>
      </c>
      <c r="AH103" s="1">
        <f t="array" ref="AH103">0*-1</f>
        <v>0</v>
      </c>
      <c r="AI103" s="1">
        <f t="array" ref="AI103">0*-1</f>
        <v>0</v>
      </c>
      <c r="AJ103" s="1">
        <f t="array" ref="AJ103">0*-1</f>
        <v>0</v>
      </c>
      <c r="AK103" s="1">
        <f t="array" ref="AK103">0*-1</f>
        <v>0</v>
      </c>
      <c r="AL103" s="10"/>
    </row>
    <row r="104" spans="3:38" s="44" customFormat="1" hidden="1" outlineLevel="1" x14ac:dyDescent="0.35">
      <c r="C104" s="26"/>
      <c r="F104" s="25">
        <v>6800</v>
      </c>
      <c r="G104" s="20" t="s">
        <v>45</v>
      </c>
      <c r="H104" s="2">
        <f t="shared" si="52"/>
        <v>0</v>
      </c>
      <c r="I104" s="1">
        <f t="array" ref="I104">Z104*-1</f>
        <v>0</v>
      </c>
      <c r="J104" s="1">
        <f t="array" ref="J104">AA104*-1</f>
        <v>0</v>
      </c>
      <c r="K104" s="1">
        <f t="array" ref="K104">AB104*-1</f>
        <v>0</v>
      </c>
      <c r="L104" s="1">
        <f t="array" ref="L104">AC104*-1</f>
        <v>0</v>
      </c>
      <c r="M104" s="1">
        <f t="array" ref="M104">AD104*-1</f>
        <v>0</v>
      </c>
      <c r="N104" s="1">
        <f t="array" ref="N104">AE104*-1</f>
        <v>0</v>
      </c>
      <c r="O104" s="1">
        <f t="array" ref="O104">AF104*-1</f>
        <v>0</v>
      </c>
      <c r="P104" s="1">
        <f t="array" ref="P104">AG104*-1</f>
        <v>0</v>
      </c>
      <c r="Q104" s="1">
        <f t="array" ref="Q104">AH104*-1</f>
        <v>0</v>
      </c>
      <c r="R104" s="1">
        <f t="array" ref="R104">AI104*-1</f>
        <v>0</v>
      </c>
      <c r="S104" s="1">
        <f t="array" ref="S104">AJ104*-1</f>
        <v>0</v>
      </c>
      <c r="T104" s="1">
        <f t="array" ref="T104">AK104*-1</f>
        <v>0</v>
      </c>
      <c r="U104" s="22"/>
      <c r="V104" s="10"/>
      <c r="W104" s="12">
        <f t="array" ref="W104">0*-1</f>
        <v>0</v>
      </c>
      <c r="X104" s="12">
        <f t="array" ref="X104">0*-1</f>
        <v>0</v>
      </c>
      <c r="Y104" s="2">
        <f t="shared" si="53"/>
        <v>0</v>
      </c>
      <c r="Z104" s="1">
        <f t="array" ref="Z104">0*-1</f>
        <v>0</v>
      </c>
      <c r="AA104" s="1">
        <f t="array" ref="AA104">0*-1</f>
        <v>0</v>
      </c>
      <c r="AB104" s="1">
        <f t="array" ref="AB104">0*-1</f>
        <v>0</v>
      </c>
      <c r="AC104" s="1">
        <f t="array" ref="AC104">0*-1</f>
        <v>0</v>
      </c>
      <c r="AD104" s="1">
        <f t="array" ref="AD104">0*-1</f>
        <v>0</v>
      </c>
      <c r="AE104" s="1">
        <f t="array" ref="AE104">0*-1</f>
        <v>0</v>
      </c>
      <c r="AF104" s="1">
        <f t="array" ref="AF104">0*-1</f>
        <v>0</v>
      </c>
      <c r="AG104" s="1">
        <f t="array" ref="AG104">0*-1</f>
        <v>0</v>
      </c>
      <c r="AH104" s="1">
        <f t="array" ref="AH104">0*-1</f>
        <v>0</v>
      </c>
      <c r="AI104" s="1">
        <f t="array" ref="AI104">0*-1</f>
        <v>0</v>
      </c>
      <c r="AJ104" s="1">
        <f t="array" ref="AJ104">0*-1</f>
        <v>0</v>
      </c>
      <c r="AK104" s="1">
        <f t="array" ref="AK104">0*-1</f>
        <v>0</v>
      </c>
      <c r="AL104" s="10"/>
    </row>
    <row r="105" spans="3:38" s="44" customFormat="1" hidden="1" outlineLevel="1" x14ac:dyDescent="0.35">
      <c r="C105" s="26"/>
      <c r="F105" s="25">
        <v>6860</v>
      </c>
      <c r="G105" s="20" t="s">
        <v>86</v>
      </c>
      <c r="H105" s="2">
        <f t="shared" si="52"/>
        <v>0</v>
      </c>
      <c r="I105" s="1">
        <f t="array" ref="I105">Z105*-1</f>
        <v>0</v>
      </c>
      <c r="J105" s="1">
        <f t="array" ref="J105">AA105*-1</f>
        <v>0</v>
      </c>
      <c r="K105" s="1">
        <f t="array" ref="K105">AB105*-1</f>
        <v>0</v>
      </c>
      <c r="L105" s="1">
        <f t="array" ref="L105">AC105*-1</f>
        <v>0</v>
      </c>
      <c r="M105" s="1">
        <f t="array" ref="M105">AD105*-1</f>
        <v>0</v>
      </c>
      <c r="N105" s="1">
        <f t="array" ref="N105">AE105*-1</f>
        <v>0</v>
      </c>
      <c r="O105" s="1">
        <f t="array" ref="O105">AF105*-1</f>
        <v>0</v>
      </c>
      <c r="P105" s="1">
        <f t="array" ref="P105">AG105*-1</f>
        <v>0</v>
      </c>
      <c r="Q105" s="1">
        <f t="array" ref="Q105">AH105*-1</f>
        <v>0</v>
      </c>
      <c r="R105" s="1">
        <f t="array" ref="R105">AI105*-1</f>
        <v>0</v>
      </c>
      <c r="S105" s="1">
        <f t="array" ref="S105">AJ105*-1</f>
        <v>0</v>
      </c>
      <c r="T105" s="1">
        <f t="array" ref="T105">AK105*-1</f>
        <v>0</v>
      </c>
      <c r="U105" s="22"/>
      <c r="V105" s="10"/>
      <c r="W105" s="12">
        <f t="array" ref="W105">0*-1</f>
        <v>0</v>
      </c>
      <c r="X105" s="12">
        <f t="array" ref="X105">0*-1</f>
        <v>0</v>
      </c>
      <c r="Y105" s="2">
        <f t="shared" si="53"/>
        <v>0</v>
      </c>
      <c r="Z105" s="1">
        <f t="array" ref="Z105">0*-1</f>
        <v>0</v>
      </c>
      <c r="AA105" s="1">
        <f t="array" ref="AA105">0*-1</f>
        <v>0</v>
      </c>
      <c r="AB105" s="1">
        <f t="array" ref="AB105">0*-1</f>
        <v>0</v>
      </c>
      <c r="AC105" s="1">
        <f t="array" ref="AC105">0*-1</f>
        <v>0</v>
      </c>
      <c r="AD105" s="1">
        <f t="array" ref="AD105">0*-1</f>
        <v>0</v>
      </c>
      <c r="AE105" s="1">
        <f t="array" ref="AE105">0*-1</f>
        <v>0</v>
      </c>
      <c r="AF105" s="1">
        <f t="array" ref="AF105">0*-1</f>
        <v>0</v>
      </c>
      <c r="AG105" s="1">
        <f t="array" ref="AG105">0*-1</f>
        <v>0</v>
      </c>
      <c r="AH105" s="1">
        <f t="array" ref="AH105">0*-1</f>
        <v>0</v>
      </c>
      <c r="AI105" s="1">
        <f t="array" ref="AI105">0*-1</f>
        <v>0</v>
      </c>
      <c r="AJ105" s="1">
        <f t="array" ref="AJ105">0*-1</f>
        <v>0</v>
      </c>
      <c r="AK105" s="1">
        <f t="array" ref="AK105">0*-1</f>
        <v>0</v>
      </c>
      <c r="AL105" s="10"/>
    </row>
    <row r="106" spans="3:38" s="44" customFormat="1" hidden="1" outlineLevel="1" x14ac:dyDescent="0.35">
      <c r="C106" s="26"/>
      <c r="F106" s="25">
        <v>6900</v>
      </c>
      <c r="G106" s="20" t="s">
        <v>97</v>
      </c>
      <c r="H106" s="2">
        <f t="shared" si="52"/>
        <v>0</v>
      </c>
      <c r="I106" s="1">
        <f t="array" ref="I106">Z106*-1</f>
        <v>0</v>
      </c>
      <c r="J106" s="1">
        <f t="array" ref="J106">AA106*-1</f>
        <v>0</v>
      </c>
      <c r="K106" s="1">
        <f t="array" ref="K106">AB106*-1</f>
        <v>0</v>
      </c>
      <c r="L106" s="1">
        <f t="array" ref="L106">AC106*-1</f>
        <v>0</v>
      </c>
      <c r="M106" s="1">
        <f t="array" ref="M106">AD106*-1</f>
        <v>0</v>
      </c>
      <c r="N106" s="1">
        <f t="array" ref="N106">AE106*-1</f>
        <v>0</v>
      </c>
      <c r="O106" s="1">
        <f t="array" ref="O106">AF106*-1</f>
        <v>0</v>
      </c>
      <c r="P106" s="1">
        <f t="array" ref="P106">AG106*-1</f>
        <v>0</v>
      </c>
      <c r="Q106" s="1">
        <f t="array" ref="Q106">AH106*-1</f>
        <v>0</v>
      </c>
      <c r="R106" s="1">
        <f t="array" ref="R106">AI106*-1</f>
        <v>0</v>
      </c>
      <c r="S106" s="1">
        <f t="array" ref="S106">AJ106*-1</f>
        <v>0</v>
      </c>
      <c r="T106" s="1">
        <f t="array" ref="T106">AK106*-1</f>
        <v>0</v>
      </c>
      <c r="U106" s="22"/>
      <c r="V106" s="10"/>
      <c r="W106" s="12">
        <f t="array" ref="W106">0*-1</f>
        <v>0</v>
      </c>
      <c r="X106" s="12">
        <f t="array" ref="X106">0*-1</f>
        <v>0</v>
      </c>
      <c r="Y106" s="2">
        <f t="shared" si="53"/>
        <v>0</v>
      </c>
      <c r="Z106" s="1">
        <f t="array" ref="Z106">0*-1</f>
        <v>0</v>
      </c>
      <c r="AA106" s="1">
        <f t="array" ref="AA106">0*-1</f>
        <v>0</v>
      </c>
      <c r="AB106" s="1">
        <f t="array" ref="AB106">0*-1</f>
        <v>0</v>
      </c>
      <c r="AC106" s="1">
        <f t="array" ref="AC106">0*-1</f>
        <v>0</v>
      </c>
      <c r="AD106" s="1">
        <f t="array" ref="AD106">0*-1</f>
        <v>0</v>
      </c>
      <c r="AE106" s="1">
        <f t="array" ref="AE106">0*-1</f>
        <v>0</v>
      </c>
      <c r="AF106" s="1">
        <f t="array" ref="AF106">0*-1</f>
        <v>0</v>
      </c>
      <c r="AG106" s="1">
        <f t="array" ref="AG106">0*-1</f>
        <v>0</v>
      </c>
      <c r="AH106" s="1">
        <f t="array" ref="AH106">0*-1</f>
        <v>0</v>
      </c>
      <c r="AI106" s="1">
        <f t="array" ref="AI106">0*-1</f>
        <v>0</v>
      </c>
      <c r="AJ106" s="1">
        <f t="array" ref="AJ106">0*-1</f>
        <v>0</v>
      </c>
      <c r="AK106" s="1">
        <f t="array" ref="AK106">0*-1</f>
        <v>0</v>
      </c>
      <c r="AL106" s="10"/>
    </row>
    <row r="107" spans="3:38" s="44" customFormat="1" hidden="1" outlineLevel="1" x14ac:dyDescent="0.35">
      <c r="C107" s="26"/>
      <c r="F107" s="25">
        <v>6940</v>
      </c>
      <c r="G107" s="20" t="s">
        <v>10</v>
      </c>
      <c r="H107" s="2">
        <f t="shared" si="52"/>
        <v>0</v>
      </c>
      <c r="I107" s="1">
        <f t="array" ref="I107">Z107*-1</f>
        <v>0</v>
      </c>
      <c r="J107" s="1">
        <f t="array" ref="J107">AA107*-1</f>
        <v>0</v>
      </c>
      <c r="K107" s="1">
        <f t="array" ref="K107">AB107*-1</f>
        <v>0</v>
      </c>
      <c r="L107" s="1">
        <f t="array" ref="L107">AC107*-1</f>
        <v>0</v>
      </c>
      <c r="M107" s="1">
        <f t="array" ref="M107">AD107*-1</f>
        <v>0</v>
      </c>
      <c r="N107" s="1">
        <f t="array" ref="N107">AE107*-1</f>
        <v>0</v>
      </c>
      <c r="O107" s="1">
        <f t="array" ref="O107">AF107*-1</f>
        <v>0</v>
      </c>
      <c r="P107" s="1">
        <f t="array" ref="P107">AG107*-1</f>
        <v>0</v>
      </c>
      <c r="Q107" s="1">
        <f t="array" ref="Q107">AH107*-1</f>
        <v>0</v>
      </c>
      <c r="R107" s="1">
        <f t="array" ref="R107">AI107*-1</f>
        <v>0</v>
      </c>
      <c r="S107" s="1">
        <f t="array" ref="S107">AJ107*-1</f>
        <v>0</v>
      </c>
      <c r="T107" s="1">
        <f t="array" ref="T107">AK107*-1</f>
        <v>0</v>
      </c>
      <c r="U107" s="22"/>
      <c r="V107" s="10"/>
      <c r="W107" s="12">
        <f t="array" ref="W107">0*-1</f>
        <v>0</v>
      </c>
      <c r="X107" s="12">
        <f t="array" ref="X107">0*-1</f>
        <v>0</v>
      </c>
      <c r="Y107" s="2">
        <f t="shared" si="53"/>
        <v>0</v>
      </c>
      <c r="Z107" s="1">
        <f t="array" ref="Z107">0*-1</f>
        <v>0</v>
      </c>
      <c r="AA107" s="1">
        <f t="array" ref="AA107">0*-1</f>
        <v>0</v>
      </c>
      <c r="AB107" s="1">
        <f t="array" ref="AB107">0*-1</f>
        <v>0</v>
      </c>
      <c r="AC107" s="1">
        <f t="array" ref="AC107">0*-1</f>
        <v>0</v>
      </c>
      <c r="AD107" s="1">
        <f t="array" ref="AD107">0*-1</f>
        <v>0</v>
      </c>
      <c r="AE107" s="1">
        <f t="array" ref="AE107">0*-1</f>
        <v>0</v>
      </c>
      <c r="AF107" s="1">
        <f t="array" ref="AF107">0*-1</f>
        <v>0</v>
      </c>
      <c r="AG107" s="1">
        <f t="array" ref="AG107">0*-1</f>
        <v>0</v>
      </c>
      <c r="AH107" s="1">
        <f t="array" ref="AH107">0*-1</f>
        <v>0</v>
      </c>
      <c r="AI107" s="1">
        <f t="array" ref="AI107">0*-1</f>
        <v>0</v>
      </c>
      <c r="AJ107" s="1">
        <f t="array" ref="AJ107">0*-1</f>
        <v>0</v>
      </c>
      <c r="AK107" s="1">
        <f t="array" ref="AK107">0*-1</f>
        <v>0</v>
      </c>
      <c r="AL107" s="10"/>
    </row>
    <row r="108" spans="3:38" s="44" customFormat="1" hidden="1" outlineLevel="1" x14ac:dyDescent="0.35">
      <c r="C108" s="26"/>
      <c r="F108" s="25">
        <v>7100</v>
      </c>
      <c r="G108" s="20" t="s">
        <v>46</v>
      </c>
      <c r="H108" s="2">
        <f t="shared" si="52"/>
        <v>0</v>
      </c>
      <c r="I108" s="1">
        <f t="array" ref="I108">Z108*-1</f>
        <v>0</v>
      </c>
      <c r="J108" s="1">
        <f t="array" ref="J108">AA108*-1</f>
        <v>0</v>
      </c>
      <c r="K108" s="1">
        <f t="array" ref="K108">AB108*-1</f>
        <v>0</v>
      </c>
      <c r="L108" s="1">
        <f t="array" ref="L108">AC108*-1</f>
        <v>0</v>
      </c>
      <c r="M108" s="1">
        <f t="array" ref="M108">AD108*-1</f>
        <v>0</v>
      </c>
      <c r="N108" s="1">
        <f t="array" ref="N108">AE108*-1</f>
        <v>0</v>
      </c>
      <c r="O108" s="1">
        <f t="array" ref="O108">AF108*-1</f>
        <v>0</v>
      </c>
      <c r="P108" s="1">
        <f t="array" ref="P108">AG108*-1</f>
        <v>0</v>
      </c>
      <c r="Q108" s="1">
        <f t="array" ref="Q108">AH108*-1</f>
        <v>0</v>
      </c>
      <c r="R108" s="1">
        <f t="array" ref="R108">AI108*-1</f>
        <v>0</v>
      </c>
      <c r="S108" s="1">
        <f t="array" ref="S108">AJ108*-1</f>
        <v>0</v>
      </c>
      <c r="T108" s="1">
        <f t="array" ref="T108">AK108*-1</f>
        <v>0</v>
      </c>
      <c r="U108" s="22"/>
      <c r="V108" s="10"/>
      <c r="W108" s="12">
        <f t="array" ref="W108">0*-1</f>
        <v>0</v>
      </c>
      <c r="X108" s="12">
        <f t="array" ref="X108">0*-1</f>
        <v>0</v>
      </c>
      <c r="Y108" s="2">
        <f t="shared" si="53"/>
        <v>0</v>
      </c>
      <c r="Z108" s="1">
        <f t="array" ref="Z108">0*-1</f>
        <v>0</v>
      </c>
      <c r="AA108" s="1">
        <f t="array" ref="AA108">0*-1</f>
        <v>0</v>
      </c>
      <c r="AB108" s="1">
        <f t="array" ref="AB108">0*-1</f>
        <v>0</v>
      </c>
      <c r="AC108" s="1">
        <f t="array" ref="AC108">0*-1</f>
        <v>0</v>
      </c>
      <c r="AD108" s="1">
        <f t="array" ref="AD108">0*-1</f>
        <v>0</v>
      </c>
      <c r="AE108" s="1">
        <f t="array" ref="AE108">0*-1</f>
        <v>0</v>
      </c>
      <c r="AF108" s="1">
        <f t="array" ref="AF108">0*-1</f>
        <v>0</v>
      </c>
      <c r="AG108" s="1">
        <f t="array" ref="AG108">0*-1</f>
        <v>0</v>
      </c>
      <c r="AH108" s="1">
        <f t="array" ref="AH108">0*-1</f>
        <v>0</v>
      </c>
      <c r="AI108" s="1">
        <f t="array" ref="AI108">0*-1</f>
        <v>0</v>
      </c>
      <c r="AJ108" s="1">
        <f t="array" ref="AJ108">0*-1</f>
        <v>0</v>
      </c>
      <c r="AK108" s="1">
        <f t="array" ref="AK108">0*-1</f>
        <v>0</v>
      </c>
      <c r="AL108" s="10"/>
    </row>
    <row r="109" spans="3:38" s="44" customFormat="1" hidden="1" outlineLevel="1" x14ac:dyDescent="0.35">
      <c r="C109" s="26"/>
      <c r="F109" s="25">
        <v>7140</v>
      </c>
      <c r="G109" s="20" t="s">
        <v>70</v>
      </c>
      <c r="H109" s="2">
        <f t="shared" si="52"/>
        <v>0</v>
      </c>
      <c r="I109" s="1">
        <f t="array" ref="I109">Z109*-1</f>
        <v>0</v>
      </c>
      <c r="J109" s="1">
        <f t="array" ref="J109">AA109*-1</f>
        <v>0</v>
      </c>
      <c r="K109" s="1">
        <f t="array" ref="K109">AB109*-1</f>
        <v>0</v>
      </c>
      <c r="L109" s="1">
        <f t="array" ref="L109">AC109*-1</f>
        <v>0</v>
      </c>
      <c r="M109" s="1">
        <f t="array" ref="M109">AD109*-1</f>
        <v>0</v>
      </c>
      <c r="N109" s="1">
        <f t="array" ref="N109">AE109*-1</f>
        <v>0</v>
      </c>
      <c r="O109" s="1">
        <f t="array" ref="O109">AF109*-1</f>
        <v>0</v>
      </c>
      <c r="P109" s="1">
        <f t="array" ref="P109">AG109*-1</f>
        <v>0</v>
      </c>
      <c r="Q109" s="1">
        <f t="array" ref="Q109">AH109*-1</f>
        <v>0</v>
      </c>
      <c r="R109" s="1">
        <f t="array" ref="R109">AI109*-1</f>
        <v>0</v>
      </c>
      <c r="S109" s="1">
        <f t="array" ref="S109">AJ109*-1</f>
        <v>0</v>
      </c>
      <c r="T109" s="1">
        <f t="array" ref="T109">AK109*-1</f>
        <v>0</v>
      </c>
      <c r="U109" s="22"/>
      <c r="V109" s="10"/>
      <c r="W109" s="12">
        <f t="array" ref="W109">9740*-1</f>
        <v>-9740</v>
      </c>
      <c r="X109" s="12">
        <f t="array" ref="X109">0*-1</f>
        <v>0</v>
      </c>
      <c r="Y109" s="2">
        <f t="shared" si="53"/>
        <v>0</v>
      </c>
      <c r="Z109" s="1">
        <f t="array" ref="Z109">0*-1</f>
        <v>0</v>
      </c>
      <c r="AA109" s="1">
        <f t="array" ref="AA109">0*-1</f>
        <v>0</v>
      </c>
      <c r="AB109" s="1">
        <f t="array" ref="AB109">0*-1</f>
        <v>0</v>
      </c>
      <c r="AC109" s="1">
        <f t="array" ref="AC109">0*-1</f>
        <v>0</v>
      </c>
      <c r="AD109" s="1">
        <f t="array" ref="AD109">0*-1</f>
        <v>0</v>
      </c>
      <c r="AE109" s="1">
        <f t="array" ref="AE109">0*-1</f>
        <v>0</v>
      </c>
      <c r="AF109" s="1">
        <f t="array" ref="AF109">0*-1</f>
        <v>0</v>
      </c>
      <c r="AG109" s="1">
        <f t="array" ref="AG109">0*-1</f>
        <v>0</v>
      </c>
      <c r="AH109" s="1">
        <f t="array" ref="AH109">0*-1</f>
        <v>0</v>
      </c>
      <c r="AI109" s="1">
        <f t="array" ref="AI109">0*-1</f>
        <v>0</v>
      </c>
      <c r="AJ109" s="1">
        <f t="array" ref="AJ109">0*-1</f>
        <v>0</v>
      </c>
      <c r="AK109" s="1">
        <f t="array" ref="AK109">0*-1</f>
        <v>0</v>
      </c>
      <c r="AL109" s="10"/>
    </row>
    <row r="110" spans="3:38" s="44" customFormat="1" hidden="1" outlineLevel="1" x14ac:dyDescent="0.35">
      <c r="C110" s="26"/>
      <c r="F110" s="25">
        <v>7145</v>
      </c>
      <c r="G110" s="20" t="s">
        <v>27</v>
      </c>
      <c r="H110" s="2">
        <f t="shared" si="52"/>
        <v>0</v>
      </c>
      <c r="I110" s="1">
        <f t="array" ref="I110">Z110*-1</f>
        <v>0</v>
      </c>
      <c r="J110" s="1">
        <f t="array" ref="J110">AA110*-1</f>
        <v>0</v>
      </c>
      <c r="K110" s="1">
        <f t="array" ref="K110">AB110*-1</f>
        <v>0</v>
      </c>
      <c r="L110" s="1">
        <f t="array" ref="L110">AC110*-1</f>
        <v>0</v>
      </c>
      <c r="M110" s="1">
        <f t="array" ref="M110">AD110*-1</f>
        <v>0</v>
      </c>
      <c r="N110" s="1">
        <f t="array" ref="N110">AE110*-1</f>
        <v>0</v>
      </c>
      <c r="O110" s="1">
        <f t="array" ref="O110">AF110*-1</f>
        <v>0</v>
      </c>
      <c r="P110" s="1">
        <f t="array" ref="P110">AG110*-1</f>
        <v>0</v>
      </c>
      <c r="Q110" s="1">
        <f t="array" ref="Q110">AH110*-1</f>
        <v>0</v>
      </c>
      <c r="R110" s="1">
        <f t="array" ref="R110">AI110*-1</f>
        <v>0</v>
      </c>
      <c r="S110" s="1">
        <f t="array" ref="S110">AJ110*-1</f>
        <v>0</v>
      </c>
      <c r="T110" s="1">
        <f t="array" ref="T110">AK110*-1</f>
        <v>0</v>
      </c>
      <c r="U110" s="22"/>
      <c r="V110" s="10"/>
      <c r="W110" s="12">
        <f t="array" ref="W110">0*-1</f>
        <v>0</v>
      </c>
      <c r="X110" s="12">
        <f t="array" ref="X110">0*-1</f>
        <v>0</v>
      </c>
      <c r="Y110" s="2">
        <f t="shared" si="53"/>
        <v>0</v>
      </c>
      <c r="Z110" s="1">
        <f t="array" ref="Z110">0*-1</f>
        <v>0</v>
      </c>
      <c r="AA110" s="1">
        <f t="array" ref="AA110">0*-1</f>
        <v>0</v>
      </c>
      <c r="AB110" s="1">
        <f t="array" ref="AB110">0*-1</f>
        <v>0</v>
      </c>
      <c r="AC110" s="1">
        <f t="array" ref="AC110">0*-1</f>
        <v>0</v>
      </c>
      <c r="AD110" s="1">
        <f t="array" ref="AD110">0*-1</f>
        <v>0</v>
      </c>
      <c r="AE110" s="1">
        <f t="array" ref="AE110">0*-1</f>
        <v>0</v>
      </c>
      <c r="AF110" s="1">
        <f t="array" ref="AF110">0*-1</f>
        <v>0</v>
      </c>
      <c r="AG110" s="1">
        <f t="array" ref="AG110">0*-1</f>
        <v>0</v>
      </c>
      <c r="AH110" s="1">
        <f t="array" ref="AH110">0*-1</f>
        <v>0</v>
      </c>
      <c r="AI110" s="1">
        <f t="array" ref="AI110">0*-1</f>
        <v>0</v>
      </c>
      <c r="AJ110" s="1">
        <f t="array" ref="AJ110">0*-1</f>
        <v>0</v>
      </c>
      <c r="AK110" s="1">
        <f t="array" ref="AK110">0*-1</f>
        <v>0</v>
      </c>
      <c r="AL110" s="10"/>
    </row>
    <row r="111" spans="3:38" s="44" customFormat="1" hidden="1" outlineLevel="1" x14ac:dyDescent="0.35">
      <c r="C111" s="26"/>
      <c r="F111" s="25">
        <v>7360</v>
      </c>
      <c r="G111" s="20" t="s">
        <v>75</v>
      </c>
      <c r="H111" s="2">
        <f t="shared" si="52"/>
        <v>0</v>
      </c>
      <c r="I111" s="1">
        <f t="array" ref="I111">Z111*-1</f>
        <v>0</v>
      </c>
      <c r="J111" s="1">
        <f t="array" ref="J111">AA111*-1</f>
        <v>0</v>
      </c>
      <c r="K111" s="1">
        <f t="array" ref="K111">AB111*-1</f>
        <v>0</v>
      </c>
      <c r="L111" s="1">
        <f t="array" ref="L111">AC111*-1</f>
        <v>0</v>
      </c>
      <c r="M111" s="1">
        <f t="array" ref="M111">AD111*-1</f>
        <v>0</v>
      </c>
      <c r="N111" s="1">
        <f t="array" ref="N111">AE111*-1</f>
        <v>0</v>
      </c>
      <c r="O111" s="1">
        <f t="array" ref="O111">AF111*-1</f>
        <v>0</v>
      </c>
      <c r="P111" s="1">
        <f t="array" ref="P111">AG111*-1</f>
        <v>0</v>
      </c>
      <c r="Q111" s="1">
        <f t="array" ref="Q111">AH111*-1</f>
        <v>0</v>
      </c>
      <c r="R111" s="1">
        <f t="array" ref="R111">AI111*-1</f>
        <v>0</v>
      </c>
      <c r="S111" s="1">
        <f t="array" ref="S111">AJ111*-1</f>
        <v>0</v>
      </c>
      <c r="T111" s="1">
        <f t="array" ref="T111">AK111*-1</f>
        <v>0</v>
      </c>
      <c r="U111" s="22"/>
      <c r="V111" s="10"/>
      <c r="W111" s="12">
        <f t="array" ref="W111">0*-1</f>
        <v>0</v>
      </c>
      <c r="X111" s="12">
        <f t="array" ref="X111">0*-1</f>
        <v>0</v>
      </c>
      <c r="Y111" s="2">
        <f t="shared" si="53"/>
        <v>0</v>
      </c>
      <c r="Z111" s="1">
        <f t="array" ref="Z111">0*-1</f>
        <v>0</v>
      </c>
      <c r="AA111" s="1">
        <f t="array" ref="AA111">0*-1</f>
        <v>0</v>
      </c>
      <c r="AB111" s="1">
        <f t="array" ref="AB111">0*-1</f>
        <v>0</v>
      </c>
      <c r="AC111" s="1">
        <f t="array" ref="AC111">0*-1</f>
        <v>0</v>
      </c>
      <c r="AD111" s="1">
        <f t="array" ref="AD111">0*-1</f>
        <v>0</v>
      </c>
      <c r="AE111" s="1">
        <f t="array" ref="AE111">0*-1</f>
        <v>0</v>
      </c>
      <c r="AF111" s="1">
        <f t="array" ref="AF111">0*-1</f>
        <v>0</v>
      </c>
      <c r="AG111" s="1">
        <f t="array" ref="AG111">0*-1</f>
        <v>0</v>
      </c>
      <c r="AH111" s="1">
        <f t="array" ref="AH111">0*-1</f>
        <v>0</v>
      </c>
      <c r="AI111" s="1">
        <f t="array" ref="AI111">0*-1</f>
        <v>0</v>
      </c>
      <c r="AJ111" s="1">
        <f t="array" ref="AJ111">0*-1</f>
        <v>0</v>
      </c>
      <c r="AK111" s="1">
        <f t="array" ref="AK111">0*-1</f>
        <v>0</v>
      </c>
      <c r="AL111" s="10"/>
    </row>
    <row r="112" spans="3:38" s="44" customFormat="1" hidden="1" outlineLevel="1" x14ac:dyDescent="0.35">
      <c r="C112" s="26"/>
      <c r="F112" s="25">
        <v>7420</v>
      </c>
      <c r="G112" s="20" t="s">
        <v>11</v>
      </c>
      <c r="H112" s="2">
        <f t="shared" si="52"/>
        <v>0</v>
      </c>
      <c r="I112" s="1">
        <f t="array" ref="I112">Z112*-1</f>
        <v>0</v>
      </c>
      <c r="J112" s="1">
        <f t="array" ref="J112">AA112*-1</f>
        <v>0</v>
      </c>
      <c r="K112" s="1">
        <f t="array" ref="K112">AB112*-1</f>
        <v>0</v>
      </c>
      <c r="L112" s="1">
        <f t="array" ref="L112">AC112*-1</f>
        <v>0</v>
      </c>
      <c r="M112" s="1">
        <f t="array" ref="M112">AD112*-1</f>
        <v>0</v>
      </c>
      <c r="N112" s="1">
        <f t="array" ref="N112">AE112*-1</f>
        <v>0</v>
      </c>
      <c r="O112" s="1">
        <f t="array" ref="O112">AF112*-1</f>
        <v>0</v>
      </c>
      <c r="P112" s="1">
        <f t="array" ref="P112">AG112*-1</f>
        <v>0</v>
      </c>
      <c r="Q112" s="1">
        <f t="array" ref="Q112">AH112*-1</f>
        <v>0</v>
      </c>
      <c r="R112" s="1">
        <f t="array" ref="R112">AI112*-1</f>
        <v>0</v>
      </c>
      <c r="S112" s="1">
        <f t="array" ref="S112">AJ112*-1</f>
        <v>0</v>
      </c>
      <c r="T112" s="1">
        <f t="array" ref="T112">AK112*-1</f>
        <v>0</v>
      </c>
      <c r="U112" s="22"/>
      <c r="V112" s="10"/>
      <c r="W112" s="12">
        <f t="array" ref="W112">0*-1</f>
        <v>0</v>
      </c>
      <c r="X112" s="12">
        <f t="array" ref="X112">0*-1</f>
        <v>0</v>
      </c>
      <c r="Y112" s="2">
        <f t="shared" si="53"/>
        <v>0</v>
      </c>
      <c r="Z112" s="1">
        <f t="array" ref="Z112">0*-1</f>
        <v>0</v>
      </c>
      <c r="AA112" s="1">
        <f t="array" ref="AA112">0*-1</f>
        <v>0</v>
      </c>
      <c r="AB112" s="1">
        <f t="array" ref="AB112">0*-1</f>
        <v>0</v>
      </c>
      <c r="AC112" s="1">
        <f t="array" ref="AC112">0*-1</f>
        <v>0</v>
      </c>
      <c r="AD112" s="1">
        <f t="array" ref="AD112">0*-1</f>
        <v>0</v>
      </c>
      <c r="AE112" s="1">
        <f t="array" ref="AE112">0*-1</f>
        <v>0</v>
      </c>
      <c r="AF112" s="1">
        <f t="array" ref="AF112">0*-1</f>
        <v>0</v>
      </c>
      <c r="AG112" s="1">
        <f t="array" ref="AG112">0*-1</f>
        <v>0</v>
      </c>
      <c r="AH112" s="1">
        <f t="array" ref="AH112">0*-1</f>
        <v>0</v>
      </c>
      <c r="AI112" s="1">
        <f t="array" ref="AI112">0*-1</f>
        <v>0</v>
      </c>
      <c r="AJ112" s="1">
        <f t="array" ref="AJ112">0*-1</f>
        <v>0</v>
      </c>
      <c r="AK112" s="1">
        <f t="array" ref="AK112">0*-1</f>
        <v>0</v>
      </c>
      <c r="AL112" s="10"/>
    </row>
    <row r="113" spans="1:38" s="44" customFormat="1" hidden="1" outlineLevel="1" x14ac:dyDescent="0.35">
      <c r="C113" s="26"/>
      <c r="F113" s="25">
        <v>7770</v>
      </c>
      <c r="G113" s="20" t="s">
        <v>8</v>
      </c>
      <c r="H113" s="2">
        <f t="shared" si="52"/>
        <v>0</v>
      </c>
      <c r="I113" s="1">
        <f t="array" ref="I113">Z113*-1</f>
        <v>0</v>
      </c>
      <c r="J113" s="1">
        <f t="array" ref="J113">AA113*-1</f>
        <v>0</v>
      </c>
      <c r="K113" s="1">
        <f t="array" ref="K113">AB113*-1</f>
        <v>0</v>
      </c>
      <c r="L113" s="1">
        <f t="array" ref="L113">AC113*-1</f>
        <v>0</v>
      </c>
      <c r="M113" s="1">
        <f t="array" ref="M113">AD113*-1</f>
        <v>0</v>
      </c>
      <c r="N113" s="1">
        <f t="array" ref="N113">AE113*-1</f>
        <v>0</v>
      </c>
      <c r="O113" s="1">
        <f t="array" ref="O113">AF113*-1</f>
        <v>0</v>
      </c>
      <c r="P113" s="1">
        <f t="array" ref="P113">AG113*-1</f>
        <v>0</v>
      </c>
      <c r="Q113" s="1">
        <f t="array" ref="Q113">AH113*-1</f>
        <v>0</v>
      </c>
      <c r="R113" s="1">
        <f t="array" ref="R113">AI113*-1</f>
        <v>0</v>
      </c>
      <c r="S113" s="1">
        <f t="array" ref="S113">AJ113*-1</f>
        <v>0</v>
      </c>
      <c r="T113" s="1">
        <f t="array" ref="T113">AK113*-1</f>
        <v>0</v>
      </c>
      <c r="U113" s="22"/>
      <c r="V113" s="10"/>
      <c r="W113" s="12">
        <f t="array" ref="W113">0*-1</f>
        <v>0</v>
      </c>
      <c r="X113" s="12">
        <f t="array" ref="X113">0*-1</f>
        <v>0</v>
      </c>
      <c r="Y113" s="2">
        <f t="shared" si="53"/>
        <v>0</v>
      </c>
      <c r="Z113" s="1">
        <f t="array" ref="Z113">0*-1</f>
        <v>0</v>
      </c>
      <c r="AA113" s="1">
        <f t="array" ref="AA113">0*-1</f>
        <v>0</v>
      </c>
      <c r="AB113" s="1">
        <f t="array" ref="AB113">0*-1</f>
        <v>0</v>
      </c>
      <c r="AC113" s="1">
        <f t="array" ref="AC113">0*-1</f>
        <v>0</v>
      </c>
      <c r="AD113" s="1">
        <f t="array" ref="AD113">0*-1</f>
        <v>0</v>
      </c>
      <c r="AE113" s="1">
        <f t="array" ref="AE113">0*-1</f>
        <v>0</v>
      </c>
      <c r="AF113" s="1">
        <f t="array" ref="AF113">0*-1</f>
        <v>0</v>
      </c>
      <c r="AG113" s="1">
        <f t="array" ref="AG113">0*-1</f>
        <v>0</v>
      </c>
      <c r="AH113" s="1">
        <f t="array" ref="AH113">0*-1</f>
        <v>0</v>
      </c>
      <c r="AI113" s="1">
        <f t="array" ref="AI113">0*-1</f>
        <v>0</v>
      </c>
      <c r="AJ113" s="1">
        <f t="array" ref="AJ113">0*-1</f>
        <v>0</v>
      </c>
      <c r="AK113" s="1">
        <f t="array" ref="AK113">0*-1</f>
        <v>0</v>
      </c>
      <c r="AL113" s="10"/>
    </row>
    <row r="114" spans="1:38" s="44" customFormat="1" ht="15.65" customHeight="1" collapsed="1" x14ac:dyDescent="0.35">
      <c r="A114" s="6">
        <f t="array" ref="A114">IFERROR(93000008,"0")</f>
        <v>93000008</v>
      </c>
      <c r="B114" s="6" t="s">
        <v>22</v>
      </c>
      <c r="C114" s="8">
        <f>IF(A114="","0",A114)</f>
        <v>93000008</v>
      </c>
      <c r="D114" s="24" t="str">
        <f>IF(C114="0","(Ingen Verdi)",B114)</f>
        <v>Delegatmøter regioner - Region Vest</v>
      </c>
      <c r="E114" s="18">
        <v>930</v>
      </c>
      <c r="H114" s="2">
        <f>SUM(I114:T114)</f>
        <v>-15008.714</v>
      </c>
      <c r="I114" s="2">
        <f t="shared" ref="I114:T114" si="61">SUM(0)+SUM(I89)+SUM(I90)+SUM(0)+SUM(I91)+SUM(0)+SUM(I92)+SUM(0)+SUM(0)+SUM(I93)+SUM(I94)+SUM(I95)+SUM(I96)+SUM(I97:I113)</f>
        <v>-15008.714</v>
      </c>
      <c r="J114" s="2">
        <f t="shared" si="61"/>
        <v>0</v>
      </c>
      <c r="K114" s="2">
        <f t="shared" si="61"/>
        <v>0</v>
      </c>
      <c r="L114" s="2">
        <f t="shared" si="61"/>
        <v>0</v>
      </c>
      <c r="M114" s="2">
        <f t="shared" si="61"/>
        <v>0</v>
      </c>
      <c r="N114" s="2">
        <f t="shared" si="61"/>
        <v>0</v>
      </c>
      <c r="O114" s="2">
        <f t="shared" si="61"/>
        <v>0</v>
      </c>
      <c r="P114" s="2">
        <f t="shared" si="61"/>
        <v>0</v>
      </c>
      <c r="Q114" s="2">
        <f t="shared" si="61"/>
        <v>0</v>
      </c>
      <c r="R114" s="2">
        <f t="shared" si="61"/>
        <v>0</v>
      </c>
      <c r="S114" s="2">
        <f t="shared" si="61"/>
        <v>0</v>
      </c>
      <c r="T114" s="2">
        <f t="shared" si="61"/>
        <v>0</v>
      </c>
      <c r="U114" s="21"/>
      <c r="V114" s="19"/>
      <c r="W114" s="2">
        <f t="shared" ref="W114:X114" si="62">SUM(0)+SUM(W89)+SUM(W90)+SUM(0)+SUM(W91)+SUM(0)+SUM(W92)+SUM(0)+SUM(0)+SUM(W93)+SUM(W94)+SUM(W95)+SUM(W96)+SUM(W97:W113)</f>
        <v>-9740</v>
      </c>
      <c r="X114" s="2">
        <f t="shared" si="62"/>
        <v>-9956.366</v>
      </c>
      <c r="Y114" s="2">
        <f>SUM(Z114:AK114)</f>
        <v>15008.714</v>
      </c>
      <c r="Z114" s="2">
        <f t="shared" ref="Z114:AK114" si="63">SUM(0)+SUM(Z89)+SUM(Z90)+SUM(0)+SUM(Z91)+SUM(0)+SUM(Z92)+SUM(0)+SUM(0)+SUM(Z93)+SUM(Z94)+SUM(Z95)+SUM(Z96)+SUM(Z97:Z113)</f>
        <v>15008.714</v>
      </c>
      <c r="AA114" s="2">
        <f t="shared" si="63"/>
        <v>0</v>
      </c>
      <c r="AB114" s="2">
        <f t="shared" si="63"/>
        <v>0</v>
      </c>
      <c r="AC114" s="2">
        <f t="shared" si="63"/>
        <v>0</v>
      </c>
      <c r="AD114" s="2">
        <f t="shared" si="63"/>
        <v>0</v>
      </c>
      <c r="AE114" s="2">
        <f t="shared" si="63"/>
        <v>0</v>
      </c>
      <c r="AF114" s="2">
        <f t="shared" si="63"/>
        <v>0</v>
      </c>
      <c r="AG114" s="2">
        <f t="shared" si="63"/>
        <v>0</v>
      </c>
      <c r="AH114" s="2">
        <f t="shared" si="63"/>
        <v>0</v>
      </c>
      <c r="AI114" s="2">
        <f t="shared" si="63"/>
        <v>0</v>
      </c>
      <c r="AJ114" s="2">
        <f t="shared" si="63"/>
        <v>0</v>
      </c>
      <c r="AK114" s="2">
        <f t="shared" si="63"/>
        <v>0</v>
      </c>
    </row>
    <row r="115" spans="1:38" s="44" customFormat="1" ht="15.65" hidden="1" customHeight="1" outlineLevel="1" x14ac:dyDescent="0.35">
      <c r="A115" s="6"/>
      <c r="B115" s="6"/>
      <c r="C115" s="8"/>
      <c r="D115" s="8"/>
      <c r="E115" s="18"/>
      <c r="F115" s="25">
        <v>4540</v>
      </c>
      <c r="G115" s="44" t="s">
        <v>95</v>
      </c>
      <c r="H115" s="2">
        <f t="shared" ref="H115:H116" si="64">SUM(I115:T115)</f>
        <v>0</v>
      </c>
      <c r="I115" s="1">
        <f t="array" ref="I115">Z115*-1</f>
        <v>0</v>
      </c>
      <c r="J115" s="1">
        <f t="array" ref="J115">AA115*-1</f>
        <v>0</v>
      </c>
      <c r="K115" s="1">
        <f t="array" ref="K115">AB115*-1</f>
        <v>0</v>
      </c>
      <c r="L115" s="1">
        <f t="array" ref="L115">AC115*-1</f>
        <v>0</v>
      </c>
      <c r="M115" s="1">
        <f t="array" ref="M115">AD115*-1</f>
        <v>0</v>
      </c>
      <c r="N115" s="1">
        <f t="array" ref="N115">AE115*-1</f>
        <v>0</v>
      </c>
      <c r="O115" s="1">
        <f t="array" ref="O115">AF115*-1</f>
        <v>0</v>
      </c>
      <c r="P115" s="1">
        <f t="array" ref="P115">AG115*-1</f>
        <v>0</v>
      </c>
      <c r="Q115" s="1">
        <f t="array" ref="Q115">AH115*-1</f>
        <v>0</v>
      </c>
      <c r="R115" s="1">
        <f t="array" ref="R115">AI115*-1</f>
        <v>0</v>
      </c>
      <c r="S115" s="1">
        <f t="array" ref="S115">AJ115*-1</f>
        <v>0</v>
      </c>
      <c r="T115" s="1">
        <f t="array" ref="T115">AK115*-1</f>
        <v>0</v>
      </c>
      <c r="U115" s="8"/>
      <c r="W115" s="12">
        <f t="array" ref="W115">0*-1</f>
        <v>0</v>
      </c>
      <c r="X115" s="12">
        <f t="array" ref="X115">0*-1</f>
        <v>0</v>
      </c>
      <c r="Y115" s="2">
        <f t="shared" ref="Y115:Y116" si="65">SUM(Z115:AK115)</f>
        <v>0</v>
      </c>
      <c r="Z115" s="1">
        <f t="array" ref="Z115">0*-1</f>
        <v>0</v>
      </c>
      <c r="AA115" s="1">
        <f t="array" ref="AA115">0*-1</f>
        <v>0</v>
      </c>
      <c r="AB115" s="1">
        <f t="array" ref="AB115">0*-1</f>
        <v>0</v>
      </c>
      <c r="AC115" s="1">
        <f t="array" ref="AC115">0*-1</f>
        <v>0</v>
      </c>
      <c r="AD115" s="1">
        <f t="array" ref="AD115">0*-1</f>
        <v>0</v>
      </c>
      <c r="AE115" s="1">
        <f t="array" ref="AE115">0*-1</f>
        <v>0</v>
      </c>
      <c r="AF115" s="1">
        <f t="array" ref="AF115">0*-1</f>
        <v>0</v>
      </c>
      <c r="AG115" s="1">
        <f t="array" ref="AG115">0*-1</f>
        <v>0</v>
      </c>
      <c r="AH115" s="1">
        <f t="array" ref="AH115">0*-1</f>
        <v>0</v>
      </c>
      <c r="AI115" s="1">
        <f t="array" ref="AI115">0*-1</f>
        <v>0</v>
      </c>
      <c r="AJ115" s="1">
        <f t="array" ref="AJ115">0*-1</f>
        <v>0</v>
      </c>
      <c r="AK115" s="1">
        <f t="array" ref="AK115">0*-1</f>
        <v>0</v>
      </c>
    </row>
    <row r="116" spans="1:38" s="44" customFormat="1" ht="15.65" hidden="1" customHeight="1" outlineLevel="1" x14ac:dyDescent="0.35">
      <c r="A116" s="6"/>
      <c r="B116" s="6"/>
      <c r="C116" s="8"/>
      <c r="D116" s="8"/>
      <c r="E116" s="18"/>
      <c r="F116" s="25">
        <v>5000</v>
      </c>
      <c r="G116" s="44" t="s">
        <v>73</v>
      </c>
      <c r="H116" s="2">
        <f t="shared" si="64"/>
        <v>0</v>
      </c>
      <c r="I116" s="1">
        <f t="array" ref="I116">Z116*-1</f>
        <v>0</v>
      </c>
      <c r="J116" s="1">
        <f t="array" ref="J116">AA116*-1</f>
        <v>0</v>
      </c>
      <c r="K116" s="1">
        <f t="array" ref="K116">AB116*-1</f>
        <v>0</v>
      </c>
      <c r="L116" s="1">
        <f t="array" ref="L116">AC116*-1</f>
        <v>0</v>
      </c>
      <c r="M116" s="1">
        <f t="array" ref="M116">AD116*-1</f>
        <v>0</v>
      </c>
      <c r="N116" s="1">
        <f t="array" ref="N116">AE116*-1</f>
        <v>0</v>
      </c>
      <c r="O116" s="1">
        <f t="array" ref="O116">AF116*-1</f>
        <v>0</v>
      </c>
      <c r="P116" s="1">
        <f t="array" ref="P116">AG116*-1</f>
        <v>0</v>
      </c>
      <c r="Q116" s="1">
        <f t="array" ref="Q116">AH116*-1</f>
        <v>0</v>
      </c>
      <c r="R116" s="1">
        <f t="array" ref="R116">AI116*-1</f>
        <v>0</v>
      </c>
      <c r="S116" s="1">
        <f t="array" ref="S116">AJ116*-1</f>
        <v>0</v>
      </c>
      <c r="T116" s="1">
        <f t="array" ref="T116">AK116*-1</f>
        <v>0</v>
      </c>
      <c r="U116" s="8"/>
      <c r="W116" s="12">
        <f t="array" ref="W116">0*-1</f>
        <v>0</v>
      </c>
      <c r="X116" s="12">
        <f t="array" ref="X116">0*-1</f>
        <v>0</v>
      </c>
      <c r="Y116" s="2">
        <f t="shared" si="65"/>
        <v>0</v>
      </c>
      <c r="Z116" s="1">
        <f t="array" ref="Z116">0*-1</f>
        <v>0</v>
      </c>
      <c r="AA116" s="1">
        <f t="array" ref="AA116">0*-1</f>
        <v>0</v>
      </c>
      <c r="AB116" s="1">
        <f t="array" ref="AB116">0*-1</f>
        <v>0</v>
      </c>
      <c r="AC116" s="1">
        <f t="array" ref="AC116">0*-1</f>
        <v>0</v>
      </c>
      <c r="AD116" s="1">
        <f t="array" ref="AD116">0*-1</f>
        <v>0</v>
      </c>
      <c r="AE116" s="1">
        <f t="array" ref="AE116">0*-1</f>
        <v>0</v>
      </c>
      <c r="AF116" s="1">
        <f t="array" ref="AF116">0*-1</f>
        <v>0</v>
      </c>
      <c r="AG116" s="1">
        <f t="array" ref="AG116">0*-1</f>
        <v>0</v>
      </c>
      <c r="AH116" s="1">
        <f t="array" ref="AH116">0*-1</f>
        <v>0</v>
      </c>
      <c r="AI116" s="1">
        <f t="array" ref="AI116">0*-1</f>
        <v>0</v>
      </c>
      <c r="AJ116" s="1">
        <f t="array" ref="AJ116">0*-1</f>
        <v>0</v>
      </c>
      <c r="AK116" s="1">
        <f t="array" ref="AK116">0*-1</f>
        <v>0</v>
      </c>
    </row>
    <row r="117" spans="1:38" s="44" customFormat="1" ht="15.65" hidden="1" customHeight="1" outlineLevel="1" x14ac:dyDescent="0.35">
      <c r="A117" s="6"/>
      <c r="B117" s="6"/>
      <c r="C117" s="8"/>
      <c r="D117" s="8"/>
      <c r="E117" s="18"/>
      <c r="F117" s="25">
        <v>5060</v>
      </c>
      <c r="G117" s="44" t="s">
        <v>20</v>
      </c>
      <c r="H117" s="2">
        <f>SUM(I117:T117)</f>
        <v>0</v>
      </c>
      <c r="I117" s="1">
        <f t="array" ref="I117">Z117*-1</f>
        <v>0</v>
      </c>
      <c r="J117" s="1">
        <f t="array" ref="J117">AA117*-1</f>
        <v>0</v>
      </c>
      <c r="K117" s="1">
        <f t="array" ref="K117">AB117*-1</f>
        <v>0</v>
      </c>
      <c r="L117" s="1">
        <f t="array" ref="L117">AC117*-1</f>
        <v>0</v>
      </c>
      <c r="M117" s="1">
        <f t="array" ref="M117">AD117*-1</f>
        <v>0</v>
      </c>
      <c r="N117" s="1">
        <f t="array" ref="N117">AE117*-1</f>
        <v>0</v>
      </c>
      <c r="O117" s="1">
        <f t="array" ref="O117">AF117*-1</f>
        <v>0</v>
      </c>
      <c r="P117" s="1">
        <f t="array" ref="P117">AG117*-1</f>
        <v>0</v>
      </c>
      <c r="Q117" s="1">
        <f t="array" ref="Q117">AH117*-1</f>
        <v>0</v>
      </c>
      <c r="R117" s="1">
        <f t="array" ref="R117">AI117*-1</f>
        <v>0</v>
      </c>
      <c r="S117" s="1">
        <f t="array" ref="S117">AJ117*-1</f>
        <v>0</v>
      </c>
      <c r="T117" s="1">
        <f t="array" ref="T117">AK117*-1</f>
        <v>0</v>
      </c>
      <c r="U117" s="8"/>
      <c r="W117" s="12">
        <f t="array" ref="W117">0*-1</f>
        <v>0</v>
      </c>
      <c r="X117" s="12">
        <f t="array" ref="X117">0*-1</f>
        <v>0</v>
      </c>
      <c r="Y117" s="2">
        <f>SUM(Z117:AK117)</f>
        <v>0</v>
      </c>
      <c r="Z117" s="1">
        <f t="array" ref="Z117">0*-1</f>
        <v>0</v>
      </c>
      <c r="AA117" s="1">
        <f t="array" ref="AA117">0*-1</f>
        <v>0</v>
      </c>
      <c r="AB117" s="1">
        <f t="array" ref="AB117">0*-1</f>
        <v>0</v>
      </c>
      <c r="AC117" s="1">
        <f t="array" ref="AC117">0*-1</f>
        <v>0</v>
      </c>
      <c r="AD117" s="1">
        <f t="array" ref="AD117">0*-1</f>
        <v>0</v>
      </c>
      <c r="AE117" s="1">
        <f t="array" ref="AE117">0*-1</f>
        <v>0</v>
      </c>
      <c r="AF117" s="1">
        <f t="array" ref="AF117">0*-1</f>
        <v>0</v>
      </c>
      <c r="AG117" s="1">
        <f t="array" ref="AG117">0*-1</f>
        <v>0</v>
      </c>
      <c r="AH117" s="1">
        <f t="array" ref="AH117">0*-1</f>
        <v>0</v>
      </c>
      <c r="AI117" s="1">
        <f t="array" ref="AI117">0*-1</f>
        <v>0</v>
      </c>
      <c r="AJ117" s="1">
        <f t="array" ref="AJ117">0*-1</f>
        <v>0</v>
      </c>
      <c r="AK117" s="1">
        <f t="array" ref="AK117">0*-1</f>
        <v>0</v>
      </c>
    </row>
    <row r="118" spans="1:38" s="44" customFormat="1" ht="15.65" hidden="1" customHeight="1" outlineLevel="1" x14ac:dyDescent="0.35">
      <c r="A118" s="6"/>
      <c r="B118" s="6"/>
      <c r="C118" s="8"/>
      <c r="D118" s="8"/>
      <c r="E118" s="18"/>
      <c r="F118" s="25">
        <v>5090</v>
      </c>
      <c r="G118" s="44" t="s">
        <v>74</v>
      </c>
      <c r="H118" s="11">
        <f>SUM(I118:T118)</f>
        <v>0</v>
      </c>
      <c r="I118" s="4">
        <f t="shared" ref="I118:T118" si="66">SUM(I116)*12%</f>
        <v>0</v>
      </c>
      <c r="J118" s="4">
        <f t="shared" si="66"/>
        <v>0</v>
      </c>
      <c r="K118" s="4">
        <f t="shared" si="66"/>
        <v>0</v>
      </c>
      <c r="L118" s="4">
        <f t="shared" si="66"/>
        <v>0</v>
      </c>
      <c r="M118" s="4">
        <f t="shared" si="66"/>
        <v>0</v>
      </c>
      <c r="N118" s="4">
        <f t="shared" si="66"/>
        <v>0</v>
      </c>
      <c r="O118" s="4">
        <f t="shared" si="66"/>
        <v>0</v>
      </c>
      <c r="P118" s="4">
        <f t="shared" si="66"/>
        <v>0</v>
      </c>
      <c r="Q118" s="4">
        <f t="shared" si="66"/>
        <v>0</v>
      </c>
      <c r="R118" s="4">
        <f t="shared" si="66"/>
        <v>0</v>
      </c>
      <c r="S118" s="4">
        <f t="shared" si="66"/>
        <v>0</v>
      </c>
      <c r="T118" s="4">
        <f t="shared" si="66"/>
        <v>0</v>
      </c>
      <c r="U118" s="8"/>
      <c r="W118" s="12">
        <f t="array" ref="W118">0*-1</f>
        <v>0</v>
      </c>
      <c r="X118" s="12">
        <f t="array" ref="X118">0*-1</f>
        <v>0</v>
      </c>
      <c r="Y118" s="11">
        <f>SUM(Z118:AK118)</f>
        <v>0</v>
      </c>
      <c r="Z118" s="3">
        <f t="shared" ref="Z118:AK118" si="67">(SUM(Z116)+SUM(0))*12%</f>
        <v>0</v>
      </c>
      <c r="AA118" s="3">
        <f t="shared" si="67"/>
        <v>0</v>
      </c>
      <c r="AB118" s="3">
        <f t="shared" si="67"/>
        <v>0</v>
      </c>
      <c r="AC118" s="3">
        <f t="shared" si="67"/>
        <v>0</v>
      </c>
      <c r="AD118" s="3">
        <f t="shared" si="67"/>
        <v>0</v>
      </c>
      <c r="AE118" s="3">
        <f t="shared" si="67"/>
        <v>0</v>
      </c>
      <c r="AF118" s="3">
        <f t="shared" si="67"/>
        <v>0</v>
      </c>
      <c r="AG118" s="3">
        <f t="shared" si="67"/>
        <v>0</v>
      </c>
      <c r="AH118" s="3">
        <f t="shared" si="67"/>
        <v>0</v>
      </c>
      <c r="AI118" s="3">
        <f t="shared" si="67"/>
        <v>0</v>
      </c>
      <c r="AJ118" s="3">
        <f t="shared" si="67"/>
        <v>0</v>
      </c>
      <c r="AK118" s="3">
        <f t="shared" si="67"/>
        <v>0</v>
      </c>
    </row>
    <row r="119" spans="1:38" s="44" customFormat="1" ht="15.65" hidden="1" customHeight="1" outlineLevel="1" x14ac:dyDescent="0.35">
      <c r="A119" s="6"/>
      <c r="B119" s="6"/>
      <c r="C119" s="8"/>
      <c r="D119" s="8"/>
      <c r="E119" s="18"/>
      <c r="F119" s="25">
        <v>5400</v>
      </c>
      <c r="G119" s="44" t="s">
        <v>53</v>
      </c>
      <c r="H119" s="11">
        <f t="shared" ref="H119:H139" si="68">SUM(I119:T119)</f>
        <v>0</v>
      </c>
      <c r="I119" s="4">
        <f t="array" ref="I119">Z119*-1</f>
        <v>0</v>
      </c>
      <c r="J119" s="4">
        <f t="array" ref="J119">AA119*-1</f>
        <v>0</v>
      </c>
      <c r="K119" s="4">
        <f t="array" ref="K119">AB119*-1</f>
        <v>0</v>
      </c>
      <c r="L119" s="4">
        <f t="array" ref="L119">AC119*-1</f>
        <v>0</v>
      </c>
      <c r="M119" s="4">
        <f t="array" ref="M119">AD119*-1</f>
        <v>0</v>
      </c>
      <c r="N119" s="4">
        <f t="array" ref="N119">AE119*-1</f>
        <v>0</v>
      </c>
      <c r="O119" s="4">
        <f t="array" ref="O119">AF119*-1</f>
        <v>0</v>
      </c>
      <c r="P119" s="4">
        <f t="array" ref="P119">AG119*-1</f>
        <v>0</v>
      </c>
      <c r="Q119" s="4">
        <f t="array" ref="Q119">AH119*-1</f>
        <v>0</v>
      </c>
      <c r="R119" s="4">
        <f t="array" ref="R119">AI119*-1</f>
        <v>0</v>
      </c>
      <c r="S119" s="4">
        <f t="array" ref="S119">AJ119*-1</f>
        <v>0</v>
      </c>
      <c r="T119" s="4">
        <f t="array" ref="T119">AK119*-1</f>
        <v>0</v>
      </c>
      <c r="U119" s="8"/>
      <c r="W119" s="12">
        <f t="array" ref="W119">0*-1</f>
        <v>0</v>
      </c>
      <c r="X119" s="12">
        <f t="array" ref="X119">0*-1</f>
        <v>0</v>
      </c>
      <c r="Y119" s="11">
        <f t="shared" ref="Y119:Y139" si="69">SUM(Z119:AK119)</f>
        <v>0</v>
      </c>
      <c r="Z119" s="3">
        <f t="shared" ref="Z119:AK119" si="70">(SUM(Z116)+SUM(Z117)+SUM(Z121)+SUM(Z122)+SUM(0)+SUM(0)+SUM(0)+SUM(0))*14.1%</f>
        <v>0</v>
      </c>
      <c r="AA119" s="3">
        <f t="shared" si="70"/>
        <v>0</v>
      </c>
      <c r="AB119" s="3">
        <f t="shared" si="70"/>
        <v>0</v>
      </c>
      <c r="AC119" s="3">
        <f t="shared" si="70"/>
        <v>0</v>
      </c>
      <c r="AD119" s="3">
        <f t="shared" si="70"/>
        <v>0</v>
      </c>
      <c r="AE119" s="3">
        <f t="shared" si="70"/>
        <v>0</v>
      </c>
      <c r="AF119" s="3">
        <f t="shared" si="70"/>
        <v>0</v>
      </c>
      <c r="AG119" s="3">
        <f t="shared" si="70"/>
        <v>0</v>
      </c>
      <c r="AH119" s="3">
        <f t="shared" si="70"/>
        <v>0</v>
      </c>
      <c r="AI119" s="3">
        <f t="shared" si="70"/>
        <v>0</v>
      </c>
      <c r="AJ119" s="3">
        <f t="shared" si="70"/>
        <v>0</v>
      </c>
      <c r="AK119" s="3">
        <f t="shared" si="70"/>
        <v>0</v>
      </c>
    </row>
    <row r="120" spans="1:38" s="44" customFormat="1" ht="15.65" hidden="1" customHeight="1" outlineLevel="1" x14ac:dyDescent="0.35">
      <c r="A120" s="6"/>
      <c r="B120" s="6"/>
      <c r="C120" s="8"/>
      <c r="D120" s="8"/>
      <c r="E120" s="18"/>
      <c r="F120" s="25">
        <v>5410</v>
      </c>
      <c r="G120" s="44" t="s">
        <v>60</v>
      </c>
      <c r="H120" s="11">
        <f t="shared" si="68"/>
        <v>0</v>
      </c>
      <c r="I120" s="4">
        <f t="shared" ref="I120:T120" si="71">SUM(I118)*14.1%</f>
        <v>0</v>
      </c>
      <c r="J120" s="4">
        <f t="shared" si="71"/>
        <v>0</v>
      </c>
      <c r="K120" s="4">
        <f t="shared" si="71"/>
        <v>0</v>
      </c>
      <c r="L120" s="4">
        <f t="shared" si="71"/>
        <v>0</v>
      </c>
      <c r="M120" s="4">
        <f t="shared" si="71"/>
        <v>0</v>
      </c>
      <c r="N120" s="4">
        <f t="shared" si="71"/>
        <v>0</v>
      </c>
      <c r="O120" s="4">
        <f t="shared" si="71"/>
        <v>0</v>
      </c>
      <c r="P120" s="4">
        <f t="shared" si="71"/>
        <v>0</v>
      </c>
      <c r="Q120" s="4">
        <f t="shared" si="71"/>
        <v>0</v>
      </c>
      <c r="R120" s="4">
        <f t="shared" si="71"/>
        <v>0</v>
      </c>
      <c r="S120" s="4">
        <f t="shared" si="71"/>
        <v>0</v>
      </c>
      <c r="T120" s="4">
        <f t="shared" si="71"/>
        <v>0</v>
      </c>
      <c r="U120" s="8"/>
      <c r="W120" s="12">
        <f t="array" ref="W120">0*-1</f>
        <v>0</v>
      </c>
      <c r="X120" s="12">
        <f t="array" ref="X120">0*-1</f>
        <v>0</v>
      </c>
      <c r="Y120" s="11">
        <f t="shared" si="69"/>
        <v>0</v>
      </c>
      <c r="Z120" s="3">
        <f t="shared" ref="Z120:AK120" si="72">SUM(Z118)*14.1%</f>
        <v>0</v>
      </c>
      <c r="AA120" s="3">
        <f t="shared" si="72"/>
        <v>0</v>
      </c>
      <c r="AB120" s="3">
        <f t="shared" si="72"/>
        <v>0</v>
      </c>
      <c r="AC120" s="3">
        <f t="shared" si="72"/>
        <v>0</v>
      </c>
      <c r="AD120" s="3">
        <f t="shared" si="72"/>
        <v>0</v>
      </c>
      <c r="AE120" s="3">
        <f t="shared" si="72"/>
        <v>0</v>
      </c>
      <c r="AF120" s="3">
        <f t="shared" si="72"/>
        <v>0</v>
      </c>
      <c r="AG120" s="3">
        <f t="shared" si="72"/>
        <v>0</v>
      </c>
      <c r="AH120" s="3">
        <f t="shared" si="72"/>
        <v>0</v>
      </c>
      <c r="AI120" s="3">
        <f t="shared" si="72"/>
        <v>0</v>
      </c>
      <c r="AJ120" s="3">
        <f t="shared" si="72"/>
        <v>0</v>
      </c>
      <c r="AK120" s="3">
        <f t="shared" si="72"/>
        <v>0</v>
      </c>
    </row>
    <row r="121" spans="1:38" s="44" customFormat="1" ht="15.65" hidden="1" customHeight="1" outlineLevel="1" x14ac:dyDescent="0.35">
      <c r="A121" s="6"/>
      <c r="B121" s="6"/>
      <c r="C121" s="8"/>
      <c r="D121" s="8"/>
      <c r="E121" s="18"/>
      <c r="F121" s="25">
        <v>5921</v>
      </c>
      <c r="G121" s="44" t="s">
        <v>21</v>
      </c>
      <c r="H121" s="11">
        <f t="shared" si="68"/>
        <v>0</v>
      </c>
      <c r="I121" s="4">
        <f t="shared" ref="I121:T121" si="73">SUM(I116)*16%</f>
        <v>0</v>
      </c>
      <c r="J121" s="4">
        <f t="shared" si="73"/>
        <v>0</v>
      </c>
      <c r="K121" s="4">
        <f t="shared" si="73"/>
        <v>0</v>
      </c>
      <c r="L121" s="4">
        <f t="shared" si="73"/>
        <v>0</v>
      </c>
      <c r="M121" s="4">
        <f t="shared" si="73"/>
        <v>0</v>
      </c>
      <c r="N121" s="4">
        <f t="shared" si="73"/>
        <v>0</v>
      </c>
      <c r="O121" s="4">
        <f t="shared" si="73"/>
        <v>0</v>
      </c>
      <c r="P121" s="4">
        <f t="shared" si="73"/>
        <v>0</v>
      </c>
      <c r="Q121" s="4">
        <f t="shared" si="73"/>
        <v>0</v>
      </c>
      <c r="R121" s="4">
        <f t="shared" si="73"/>
        <v>0</v>
      </c>
      <c r="S121" s="4">
        <f t="shared" si="73"/>
        <v>0</v>
      </c>
      <c r="T121" s="4">
        <f t="shared" si="73"/>
        <v>0</v>
      </c>
      <c r="U121" s="8"/>
      <c r="W121" s="12">
        <f t="array" ref="W121">0*-1</f>
        <v>0</v>
      </c>
      <c r="X121" s="12">
        <f t="array" ref="X121">0*-1</f>
        <v>0</v>
      </c>
      <c r="Y121" s="11">
        <f t="shared" si="69"/>
        <v>0</v>
      </c>
      <c r="Z121" s="3">
        <f t="shared" ref="Z121:AK121" si="74">SUM(Z116)*16%</f>
        <v>0</v>
      </c>
      <c r="AA121" s="3">
        <f t="shared" si="74"/>
        <v>0</v>
      </c>
      <c r="AB121" s="3">
        <f t="shared" si="74"/>
        <v>0</v>
      </c>
      <c r="AC121" s="3">
        <f t="shared" si="74"/>
        <v>0</v>
      </c>
      <c r="AD121" s="3">
        <f t="shared" si="74"/>
        <v>0</v>
      </c>
      <c r="AE121" s="3">
        <f t="shared" si="74"/>
        <v>0</v>
      </c>
      <c r="AF121" s="3">
        <f t="shared" si="74"/>
        <v>0</v>
      </c>
      <c r="AG121" s="3">
        <f t="shared" si="74"/>
        <v>0</v>
      </c>
      <c r="AH121" s="3">
        <f t="shared" si="74"/>
        <v>0</v>
      </c>
      <c r="AI121" s="3">
        <f t="shared" si="74"/>
        <v>0</v>
      </c>
      <c r="AJ121" s="3">
        <f t="shared" si="74"/>
        <v>0</v>
      </c>
      <c r="AK121" s="3">
        <f t="shared" si="74"/>
        <v>0</v>
      </c>
    </row>
    <row r="122" spans="1:38" s="44" customFormat="1" ht="15.65" hidden="1" customHeight="1" outlineLevel="1" x14ac:dyDescent="0.35">
      <c r="A122" s="6"/>
      <c r="B122" s="6"/>
      <c r="C122" s="8"/>
      <c r="D122" s="8"/>
      <c r="E122" s="18"/>
      <c r="F122" s="25">
        <v>5923</v>
      </c>
      <c r="G122" s="44" t="s">
        <v>102</v>
      </c>
      <c r="H122" s="11">
        <f t="shared" si="68"/>
        <v>0</v>
      </c>
      <c r="I122" s="4">
        <f t="shared" ref="I122:T122" si="75">SUM(I116)*2.5%</f>
        <v>0</v>
      </c>
      <c r="J122" s="4">
        <f t="shared" si="75"/>
        <v>0</v>
      </c>
      <c r="K122" s="4">
        <f t="shared" si="75"/>
        <v>0</v>
      </c>
      <c r="L122" s="4">
        <f t="shared" si="75"/>
        <v>0</v>
      </c>
      <c r="M122" s="4">
        <f t="shared" si="75"/>
        <v>0</v>
      </c>
      <c r="N122" s="4">
        <f t="shared" si="75"/>
        <v>0</v>
      </c>
      <c r="O122" s="4">
        <f t="shared" si="75"/>
        <v>0</v>
      </c>
      <c r="P122" s="4">
        <f t="shared" si="75"/>
        <v>0</v>
      </c>
      <c r="Q122" s="4">
        <f t="shared" si="75"/>
        <v>0</v>
      </c>
      <c r="R122" s="4">
        <f t="shared" si="75"/>
        <v>0</v>
      </c>
      <c r="S122" s="4">
        <f t="shared" si="75"/>
        <v>0</v>
      </c>
      <c r="T122" s="4">
        <f t="shared" si="75"/>
        <v>0</v>
      </c>
      <c r="U122" s="8"/>
      <c r="W122" s="12">
        <f t="array" ref="W122">0*-1</f>
        <v>0</v>
      </c>
      <c r="X122" s="12">
        <f t="array" ref="X122">0*-1</f>
        <v>0</v>
      </c>
      <c r="Y122" s="11">
        <f t="shared" si="69"/>
        <v>0</v>
      </c>
      <c r="Z122" s="3">
        <f t="shared" ref="Z122:AK122" si="76">SUM(Z116)*2.5%</f>
        <v>0</v>
      </c>
      <c r="AA122" s="3">
        <f t="shared" si="76"/>
        <v>0</v>
      </c>
      <c r="AB122" s="3">
        <f t="shared" si="76"/>
        <v>0</v>
      </c>
      <c r="AC122" s="3">
        <f t="shared" si="76"/>
        <v>0</v>
      </c>
      <c r="AD122" s="3">
        <f t="shared" si="76"/>
        <v>0</v>
      </c>
      <c r="AE122" s="3">
        <f t="shared" si="76"/>
        <v>0</v>
      </c>
      <c r="AF122" s="3">
        <f t="shared" si="76"/>
        <v>0</v>
      </c>
      <c r="AG122" s="3">
        <f t="shared" si="76"/>
        <v>0</v>
      </c>
      <c r="AH122" s="3">
        <f t="shared" si="76"/>
        <v>0</v>
      </c>
      <c r="AI122" s="3">
        <f t="shared" si="76"/>
        <v>0</v>
      </c>
      <c r="AJ122" s="3">
        <f t="shared" si="76"/>
        <v>0</v>
      </c>
      <c r="AK122" s="3">
        <f t="shared" si="76"/>
        <v>0</v>
      </c>
    </row>
    <row r="123" spans="1:38" s="44" customFormat="1" hidden="1" outlineLevel="1" x14ac:dyDescent="0.35">
      <c r="C123" s="26"/>
      <c r="F123" s="25">
        <v>5931</v>
      </c>
      <c r="G123" s="20" t="s">
        <v>34</v>
      </c>
      <c r="H123" s="2">
        <f t="shared" si="68"/>
        <v>0</v>
      </c>
      <c r="I123" s="1">
        <f t="array" ref="I123">Z123*-1</f>
        <v>0</v>
      </c>
      <c r="J123" s="1">
        <f t="array" ref="J123">AA123*-1</f>
        <v>0</v>
      </c>
      <c r="K123" s="1">
        <f t="array" ref="K123">AB123*-1</f>
        <v>0</v>
      </c>
      <c r="L123" s="1">
        <f t="array" ref="L123">AC123*-1</f>
        <v>0</v>
      </c>
      <c r="M123" s="1">
        <f t="array" ref="M123">AD123*-1</f>
        <v>0</v>
      </c>
      <c r="N123" s="1">
        <f t="array" ref="N123">AE123*-1</f>
        <v>0</v>
      </c>
      <c r="O123" s="1">
        <f t="array" ref="O123">AF123*-1</f>
        <v>0</v>
      </c>
      <c r="P123" s="1">
        <f t="array" ref="P123">AG123*-1</f>
        <v>0</v>
      </c>
      <c r="Q123" s="1">
        <f t="array" ref="Q123">AH123*-1</f>
        <v>0</v>
      </c>
      <c r="R123" s="1">
        <f t="array" ref="R123">AI123*-1</f>
        <v>0</v>
      </c>
      <c r="S123" s="1">
        <f t="array" ref="S123">AJ123*-1</f>
        <v>0</v>
      </c>
      <c r="T123" s="1">
        <f t="array" ref="T123">AK123*-1</f>
        <v>0</v>
      </c>
      <c r="U123" s="22"/>
      <c r="V123" s="10"/>
      <c r="W123" s="12">
        <f t="array" ref="W123">0*-1</f>
        <v>0</v>
      </c>
      <c r="X123" s="12">
        <f t="array" ref="X123">0*-1</f>
        <v>0</v>
      </c>
      <c r="Y123" s="2">
        <f t="shared" si="69"/>
        <v>0</v>
      </c>
      <c r="Z123" s="1">
        <f t="array" ref="Z123">0*-1</f>
        <v>0</v>
      </c>
      <c r="AA123" s="1">
        <f t="array" ref="AA123">0*-1</f>
        <v>0</v>
      </c>
      <c r="AB123" s="1">
        <f t="array" ref="AB123">0*-1</f>
        <v>0</v>
      </c>
      <c r="AC123" s="1">
        <f t="array" ref="AC123">0*-1</f>
        <v>0</v>
      </c>
      <c r="AD123" s="1">
        <f t="array" ref="AD123">0*-1</f>
        <v>0</v>
      </c>
      <c r="AE123" s="1">
        <f t="array" ref="AE123">0*-1</f>
        <v>0</v>
      </c>
      <c r="AF123" s="1">
        <f t="array" ref="AF123">0*-1</f>
        <v>0</v>
      </c>
      <c r="AG123" s="1">
        <f t="array" ref="AG123">0*-1</f>
        <v>0</v>
      </c>
      <c r="AH123" s="1">
        <f t="array" ref="AH123">0*-1</f>
        <v>0</v>
      </c>
      <c r="AI123" s="1">
        <f t="array" ref="AI123">0*-1</f>
        <v>0</v>
      </c>
      <c r="AJ123" s="1">
        <f t="array" ref="AJ123">0*-1</f>
        <v>0</v>
      </c>
      <c r="AK123" s="1">
        <f t="array" ref="AK123">0*-1</f>
        <v>0</v>
      </c>
      <c r="AL123" s="10"/>
    </row>
    <row r="124" spans="1:38" s="44" customFormat="1" hidden="1" outlineLevel="1" x14ac:dyDescent="0.35">
      <c r="C124" s="26"/>
      <c r="F124" s="25">
        <v>5932</v>
      </c>
      <c r="G124" s="20" t="s">
        <v>84</v>
      </c>
      <c r="H124" s="2">
        <f t="shared" si="68"/>
        <v>0</v>
      </c>
      <c r="I124" s="1">
        <f t="array" ref="I124">Z124*-1</f>
        <v>0</v>
      </c>
      <c r="J124" s="1">
        <f t="array" ref="J124">AA124*-1</f>
        <v>0</v>
      </c>
      <c r="K124" s="1">
        <f t="array" ref="K124">AB124*-1</f>
        <v>0</v>
      </c>
      <c r="L124" s="1">
        <f t="array" ref="L124">AC124*-1</f>
        <v>0</v>
      </c>
      <c r="M124" s="1">
        <f t="array" ref="M124">AD124*-1</f>
        <v>0</v>
      </c>
      <c r="N124" s="1">
        <f t="array" ref="N124">AE124*-1</f>
        <v>0</v>
      </c>
      <c r="O124" s="1">
        <f t="array" ref="O124">AF124*-1</f>
        <v>0</v>
      </c>
      <c r="P124" s="1">
        <f t="array" ref="P124">AG124*-1</f>
        <v>0</v>
      </c>
      <c r="Q124" s="1">
        <f t="array" ref="Q124">AH124*-1</f>
        <v>0</v>
      </c>
      <c r="R124" s="1">
        <f t="array" ref="R124">AI124*-1</f>
        <v>0</v>
      </c>
      <c r="S124" s="1">
        <f t="array" ref="S124">AJ124*-1</f>
        <v>0</v>
      </c>
      <c r="T124" s="1">
        <f t="array" ref="T124">AK124*-1</f>
        <v>0</v>
      </c>
      <c r="U124" s="22"/>
      <c r="V124" s="10"/>
      <c r="W124" s="12">
        <f t="array" ref="W124">0*-1</f>
        <v>0</v>
      </c>
      <c r="X124" s="12">
        <f t="array" ref="X124">0*-1</f>
        <v>0</v>
      </c>
      <c r="Y124" s="2">
        <f t="shared" si="69"/>
        <v>0</v>
      </c>
      <c r="Z124" s="1">
        <f t="array" ref="Z124">0*-1</f>
        <v>0</v>
      </c>
      <c r="AA124" s="1">
        <f t="array" ref="AA124">0*-1</f>
        <v>0</v>
      </c>
      <c r="AB124" s="1">
        <f t="array" ref="AB124">0*-1</f>
        <v>0</v>
      </c>
      <c r="AC124" s="1">
        <f t="array" ref="AC124">0*-1</f>
        <v>0</v>
      </c>
      <c r="AD124" s="1">
        <f t="array" ref="AD124">0*-1</f>
        <v>0</v>
      </c>
      <c r="AE124" s="1">
        <f t="array" ref="AE124">0*-1</f>
        <v>0</v>
      </c>
      <c r="AF124" s="1">
        <f t="array" ref="AF124">0*-1</f>
        <v>0</v>
      </c>
      <c r="AG124" s="1">
        <f t="array" ref="AG124">0*-1</f>
        <v>0</v>
      </c>
      <c r="AH124" s="1">
        <f t="array" ref="AH124">0*-1</f>
        <v>0</v>
      </c>
      <c r="AI124" s="1">
        <f t="array" ref="AI124">0*-1</f>
        <v>0</v>
      </c>
      <c r="AJ124" s="1">
        <f t="array" ref="AJ124">0*-1</f>
        <v>0</v>
      </c>
      <c r="AK124" s="1">
        <f t="array" ref="AK124">0*-1</f>
        <v>0</v>
      </c>
      <c r="AL124" s="10"/>
    </row>
    <row r="125" spans="1:38" s="44" customFormat="1" hidden="1" outlineLevel="1" x14ac:dyDescent="0.35">
      <c r="C125" s="26"/>
      <c r="F125" s="25">
        <v>5940</v>
      </c>
      <c r="G125" s="20" t="s">
        <v>7</v>
      </c>
      <c r="H125" s="2">
        <f t="shared" si="68"/>
        <v>0</v>
      </c>
      <c r="I125" s="1">
        <f t="array" ref="I125">Z125*-1</f>
        <v>0</v>
      </c>
      <c r="J125" s="1">
        <f t="array" ref="J125">AA125*-1</f>
        <v>0</v>
      </c>
      <c r="K125" s="1">
        <f t="array" ref="K125">AB125*-1</f>
        <v>0</v>
      </c>
      <c r="L125" s="1">
        <f t="array" ref="L125">AC125*-1</f>
        <v>0</v>
      </c>
      <c r="M125" s="1">
        <f t="array" ref="M125">AD125*-1</f>
        <v>0</v>
      </c>
      <c r="N125" s="1">
        <f t="array" ref="N125">AE125*-1</f>
        <v>0</v>
      </c>
      <c r="O125" s="1">
        <f t="array" ref="O125">AF125*-1</f>
        <v>0</v>
      </c>
      <c r="P125" s="1">
        <f t="array" ref="P125">AG125*-1</f>
        <v>0</v>
      </c>
      <c r="Q125" s="1">
        <f t="array" ref="Q125">AH125*-1</f>
        <v>0</v>
      </c>
      <c r="R125" s="1">
        <f t="array" ref="R125">AI125*-1</f>
        <v>0</v>
      </c>
      <c r="S125" s="1">
        <f t="array" ref="S125">AJ125*-1</f>
        <v>0</v>
      </c>
      <c r="T125" s="1">
        <f t="array" ref="T125">AK125*-1</f>
        <v>0</v>
      </c>
      <c r="U125" s="22"/>
      <c r="V125" s="10"/>
      <c r="W125" s="12">
        <f t="array" ref="W125">0*-1</f>
        <v>0</v>
      </c>
      <c r="X125" s="12">
        <f t="array" ref="X125">0*-1</f>
        <v>0</v>
      </c>
      <c r="Y125" s="2">
        <f t="shared" si="69"/>
        <v>0</v>
      </c>
      <c r="Z125" s="1">
        <f t="array" ref="Z125">0*-1</f>
        <v>0</v>
      </c>
      <c r="AA125" s="1">
        <f t="array" ref="AA125">0*-1</f>
        <v>0</v>
      </c>
      <c r="AB125" s="1">
        <f t="array" ref="AB125">0*-1</f>
        <v>0</v>
      </c>
      <c r="AC125" s="1">
        <f t="array" ref="AC125">0*-1</f>
        <v>0</v>
      </c>
      <c r="AD125" s="1">
        <f t="array" ref="AD125">0*-1</f>
        <v>0</v>
      </c>
      <c r="AE125" s="1">
        <f t="array" ref="AE125">0*-1</f>
        <v>0</v>
      </c>
      <c r="AF125" s="1">
        <f t="array" ref="AF125">0*-1</f>
        <v>0</v>
      </c>
      <c r="AG125" s="1">
        <f t="array" ref="AG125">0*-1</f>
        <v>0</v>
      </c>
      <c r="AH125" s="1">
        <f t="array" ref="AH125">0*-1</f>
        <v>0</v>
      </c>
      <c r="AI125" s="1">
        <f t="array" ref="AI125">0*-1</f>
        <v>0</v>
      </c>
      <c r="AJ125" s="1">
        <f t="array" ref="AJ125">0*-1</f>
        <v>0</v>
      </c>
      <c r="AK125" s="1">
        <f t="array" ref="AK125">0*-1</f>
        <v>0</v>
      </c>
      <c r="AL125" s="10"/>
    </row>
    <row r="126" spans="1:38" s="44" customFormat="1" hidden="1" outlineLevel="1" x14ac:dyDescent="0.35">
      <c r="C126" s="26"/>
      <c r="F126" s="25">
        <v>5990</v>
      </c>
      <c r="G126" s="20" t="s">
        <v>103</v>
      </c>
      <c r="H126" s="2">
        <f t="shared" si="68"/>
        <v>0</v>
      </c>
      <c r="I126" s="1">
        <f t="array" ref="I126">Z126*-1</f>
        <v>0</v>
      </c>
      <c r="J126" s="1">
        <f t="array" ref="J126">AA126*-1</f>
        <v>0</v>
      </c>
      <c r="K126" s="1">
        <f t="array" ref="K126">AB126*-1</f>
        <v>0</v>
      </c>
      <c r="L126" s="1">
        <f t="array" ref="L126">AC126*-1</f>
        <v>0</v>
      </c>
      <c r="M126" s="1">
        <f t="array" ref="M126">AD126*-1</f>
        <v>0</v>
      </c>
      <c r="N126" s="1">
        <f t="array" ref="N126">AE126*-1</f>
        <v>0</v>
      </c>
      <c r="O126" s="1">
        <f t="array" ref="O126">AF126*-1</f>
        <v>0</v>
      </c>
      <c r="P126" s="1">
        <f t="array" ref="P126">AG126*-1</f>
        <v>0</v>
      </c>
      <c r="Q126" s="1">
        <f t="array" ref="Q126">AH126*-1</f>
        <v>0</v>
      </c>
      <c r="R126" s="1">
        <f t="array" ref="R126">AI126*-1</f>
        <v>0</v>
      </c>
      <c r="S126" s="1">
        <f t="array" ref="S126">AJ126*-1</f>
        <v>0</v>
      </c>
      <c r="T126" s="1">
        <f t="array" ref="T126">AK126*-1</f>
        <v>0</v>
      </c>
      <c r="U126" s="22"/>
      <c r="V126" s="10"/>
      <c r="W126" s="12">
        <f t="array" ref="W126">0*-1</f>
        <v>0</v>
      </c>
      <c r="X126" s="12">
        <f t="array" ref="X126">0*-1</f>
        <v>0</v>
      </c>
      <c r="Y126" s="2">
        <f t="shared" si="69"/>
        <v>0</v>
      </c>
      <c r="Z126" s="1">
        <f t="array" ref="Z126">0*-1</f>
        <v>0</v>
      </c>
      <c r="AA126" s="1">
        <f t="array" ref="AA126">0*-1</f>
        <v>0</v>
      </c>
      <c r="AB126" s="1">
        <f t="array" ref="AB126">0*-1</f>
        <v>0</v>
      </c>
      <c r="AC126" s="1">
        <f t="array" ref="AC126">0*-1</f>
        <v>0</v>
      </c>
      <c r="AD126" s="1">
        <f t="array" ref="AD126">0*-1</f>
        <v>0</v>
      </c>
      <c r="AE126" s="1">
        <f t="array" ref="AE126">0*-1</f>
        <v>0</v>
      </c>
      <c r="AF126" s="1">
        <f t="array" ref="AF126">0*-1</f>
        <v>0</v>
      </c>
      <c r="AG126" s="1">
        <f t="array" ref="AG126">0*-1</f>
        <v>0</v>
      </c>
      <c r="AH126" s="1">
        <f t="array" ref="AH126">0*-1</f>
        <v>0</v>
      </c>
      <c r="AI126" s="1">
        <f t="array" ref="AI126">0*-1</f>
        <v>0</v>
      </c>
      <c r="AJ126" s="1">
        <f t="array" ref="AJ126">0*-1</f>
        <v>0</v>
      </c>
      <c r="AK126" s="1">
        <f t="array" ref="AK126">0*-1</f>
        <v>0</v>
      </c>
      <c r="AL126" s="10"/>
    </row>
    <row r="127" spans="1:38" s="44" customFormat="1" hidden="1" outlineLevel="1" x14ac:dyDescent="0.35">
      <c r="C127" s="26"/>
      <c r="F127" s="25">
        <v>6300</v>
      </c>
      <c r="G127" s="20" t="s">
        <v>96</v>
      </c>
      <c r="H127" s="2">
        <f t="shared" si="68"/>
        <v>0</v>
      </c>
      <c r="I127" s="1">
        <f t="array" ref="I127">Z127*-1</f>
        <v>0</v>
      </c>
      <c r="J127" s="1">
        <f t="array" ref="J127">AA127*-1</f>
        <v>0</v>
      </c>
      <c r="K127" s="1">
        <f t="array" ref="K127">AB127*-1</f>
        <v>0</v>
      </c>
      <c r="L127" s="1">
        <f t="array" ref="L127">AC127*-1</f>
        <v>0</v>
      </c>
      <c r="M127" s="1">
        <f t="array" ref="M127">AD127*-1</f>
        <v>0</v>
      </c>
      <c r="N127" s="1">
        <f t="array" ref="N127">AE127*-1</f>
        <v>0</v>
      </c>
      <c r="O127" s="1">
        <f t="array" ref="O127">AF127*-1</f>
        <v>0</v>
      </c>
      <c r="P127" s="1">
        <f t="array" ref="P127">AG127*-1</f>
        <v>0</v>
      </c>
      <c r="Q127" s="1">
        <f t="array" ref="Q127">AH127*-1</f>
        <v>0</v>
      </c>
      <c r="R127" s="1">
        <f t="array" ref="R127">AI127*-1</f>
        <v>0</v>
      </c>
      <c r="S127" s="1">
        <f t="array" ref="S127">AJ127*-1</f>
        <v>0</v>
      </c>
      <c r="T127" s="1">
        <f t="array" ref="T127">AK127*-1</f>
        <v>0</v>
      </c>
      <c r="U127" s="22"/>
      <c r="V127" s="10"/>
      <c r="W127" s="12">
        <f t="array" ref="W127">0*-1</f>
        <v>0</v>
      </c>
      <c r="X127" s="12">
        <f t="array" ref="X127">0*-1</f>
        <v>0</v>
      </c>
      <c r="Y127" s="2">
        <f t="shared" si="69"/>
        <v>0</v>
      </c>
      <c r="Z127" s="1">
        <f t="array" ref="Z127">0*-1</f>
        <v>0</v>
      </c>
      <c r="AA127" s="1">
        <f t="array" ref="AA127">0*-1</f>
        <v>0</v>
      </c>
      <c r="AB127" s="1">
        <f t="array" ref="AB127">0*-1</f>
        <v>0</v>
      </c>
      <c r="AC127" s="1">
        <f t="array" ref="AC127">0*-1</f>
        <v>0</v>
      </c>
      <c r="AD127" s="1">
        <f t="array" ref="AD127">0*-1</f>
        <v>0</v>
      </c>
      <c r="AE127" s="1">
        <f t="array" ref="AE127">0*-1</f>
        <v>0</v>
      </c>
      <c r="AF127" s="1">
        <f t="array" ref="AF127">0*-1</f>
        <v>0</v>
      </c>
      <c r="AG127" s="1">
        <f t="array" ref="AG127">0*-1</f>
        <v>0</v>
      </c>
      <c r="AH127" s="1">
        <f t="array" ref="AH127">0*-1</f>
        <v>0</v>
      </c>
      <c r="AI127" s="1">
        <f t="array" ref="AI127">0*-1</f>
        <v>0</v>
      </c>
      <c r="AJ127" s="1">
        <f t="array" ref="AJ127">0*-1</f>
        <v>0</v>
      </c>
      <c r="AK127" s="1">
        <f t="array" ref="AK127">0*-1</f>
        <v>0</v>
      </c>
      <c r="AL127" s="10"/>
    </row>
    <row r="128" spans="1:38" s="44" customFormat="1" hidden="1" outlineLevel="1" x14ac:dyDescent="0.35">
      <c r="C128" s="26"/>
      <c r="F128" s="25">
        <v>6520</v>
      </c>
      <c r="G128" s="20" t="s">
        <v>61</v>
      </c>
      <c r="H128" s="2">
        <f t="shared" si="68"/>
        <v>0</v>
      </c>
      <c r="I128" s="1">
        <f t="array" ref="I128">Z128*-1</f>
        <v>0</v>
      </c>
      <c r="J128" s="1">
        <f t="array" ref="J128">AA128*-1</f>
        <v>0</v>
      </c>
      <c r="K128" s="1">
        <f t="array" ref="K128">AB128*-1</f>
        <v>0</v>
      </c>
      <c r="L128" s="1">
        <f t="array" ref="L128">AC128*-1</f>
        <v>0</v>
      </c>
      <c r="M128" s="1">
        <f t="array" ref="M128">AD128*-1</f>
        <v>0</v>
      </c>
      <c r="N128" s="1">
        <f t="array" ref="N128">AE128*-1</f>
        <v>0</v>
      </c>
      <c r="O128" s="1">
        <f t="array" ref="O128">AF128*-1</f>
        <v>0</v>
      </c>
      <c r="P128" s="1">
        <f t="array" ref="P128">AG128*-1</f>
        <v>0</v>
      </c>
      <c r="Q128" s="1">
        <f t="array" ref="Q128">AH128*-1</f>
        <v>0</v>
      </c>
      <c r="R128" s="1">
        <f t="array" ref="R128">AI128*-1</f>
        <v>0</v>
      </c>
      <c r="S128" s="1">
        <f t="array" ref="S128">AJ128*-1</f>
        <v>0</v>
      </c>
      <c r="T128" s="1">
        <f t="array" ref="T128">AK128*-1</f>
        <v>0</v>
      </c>
      <c r="U128" s="22"/>
      <c r="V128" s="10"/>
      <c r="W128" s="12">
        <f t="array" ref="W128">0*-1</f>
        <v>0</v>
      </c>
      <c r="X128" s="12">
        <f t="array" ref="X128">0*-1</f>
        <v>0</v>
      </c>
      <c r="Y128" s="2">
        <f t="shared" si="69"/>
        <v>0</v>
      </c>
      <c r="Z128" s="1">
        <f t="array" ref="Z128">0*-1</f>
        <v>0</v>
      </c>
      <c r="AA128" s="1">
        <f t="array" ref="AA128">0*-1</f>
        <v>0</v>
      </c>
      <c r="AB128" s="1">
        <f t="array" ref="AB128">0*-1</f>
        <v>0</v>
      </c>
      <c r="AC128" s="1">
        <f t="array" ref="AC128">0*-1</f>
        <v>0</v>
      </c>
      <c r="AD128" s="1">
        <f t="array" ref="AD128">0*-1</f>
        <v>0</v>
      </c>
      <c r="AE128" s="1">
        <f t="array" ref="AE128">0*-1</f>
        <v>0</v>
      </c>
      <c r="AF128" s="1">
        <f t="array" ref="AF128">0*-1</f>
        <v>0</v>
      </c>
      <c r="AG128" s="1">
        <f t="array" ref="AG128">0*-1</f>
        <v>0</v>
      </c>
      <c r="AH128" s="1">
        <f t="array" ref="AH128">0*-1</f>
        <v>0</v>
      </c>
      <c r="AI128" s="1">
        <f t="array" ref="AI128">0*-1</f>
        <v>0</v>
      </c>
      <c r="AJ128" s="1">
        <f t="array" ref="AJ128">0*-1</f>
        <v>0</v>
      </c>
      <c r="AK128" s="1">
        <f t="array" ref="AK128">0*-1</f>
        <v>0</v>
      </c>
      <c r="AL128" s="10"/>
    </row>
    <row r="129" spans="1:38" s="44" customFormat="1" hidden="1" outlineLevel="1" x14ac:dyDescent="0.35">
      <c r="C129" s="26"/>
      <c r="F129" s="25">
        <v>6560</v>
      </c>
      <c r="G129" s="20" t="s">
        <v>85</v>
      </c>
      <c r="H129" s="2">
        <f t="shared" si="68"/>
        <v>0</v>
      </c>
      <c r="I129" s="1">
        <f t="array" ref="I129">Z129*-1</f>
        <v>0</v>
      </c>
      <c r="J129" s="1">
        <f t="array" ref="J129">AA129*-1</f>
        <v>0</v>
      </c>
      <c r="K129" s="1">
        <f t="array" ref="K129">AB129*-1</f>
        <v>0</v>
      </c>
      <c r="L129" s="1">
        <f t="array" ref="L129">AC129*-1</f>
        <v>0</v>
      </c>
      <c r="M129" s="1">
        <f t="array" ref="M129">AD129*-1</f>
        <v>0</v>
      </c>
      <c r="N129" s="1">
        <f t="array" ref="N129">AE129*-1</f>
        <v>0</v>
      </c>
      <c r="O129" s="1">
        <f t="array" ref="O129">AF129*-1</f>
        <v>0</v>
      </c>
      <c r="P129" s="1">
        <f t="array" ref="P129">AG129*-1</f>
        <v>0</v>
      </c>
      <c r="Q129" s="1">
        <f t="array" ref="Q129">AH129*-1</f>
        <v>0</v>
      </c>
      <c r="R129" s="1">
        <f t="array" ref="R129">AI129*-1</f>
        <v>0</v>
      </c>
      <c r="S129" s="1">
        <f t="array" ref="S129">AJ129*-1</f>
        <v>0</v>
      </c>
      <c r="T129" s="1">
        <f t="array" ref="T129">AK129*-1</f>
        <v>0</v>
      </c>
      <c r="U129" s="22"/>
      <c r="V129" s="10"/>
      <c r="W129" s="12">
        <f t="array" ref="W129">0*-1</f>
        <v>0</v>
      </c>
      <c r="X129" s="12">
        <f t="array" ref="X129">0*-1</f>
        <v>0</v>
      </c>
      <c r="Y129" s="2">
        <f t="shared" si="69"/>
        <v>0</v>
      </c>
      <c r="Z129" s="1">
        <f t="array" ref="Z129">0*-1</f>
        <v>0</v>
      </c>
      <c r="AA129" s="1">
        <f t="array" ref="AA129">0*-1</f>
        <v>0</v>
      </c>
      <c r="AB129" s="1">
        <f t="array" ref="AB129">0*-1</f>
        <v>0</v>
      </c>
      <c r="AC129" s="1">
        <f t="array" ref="AC129">0*-1</f>
        <v>0</v>
      </c>
      <c r="AD129" s="1">
        <f t="array" ref="AD129">0*-1</f>
        <v>0</v>
      </c>
      <c r="AE129" s="1">
        <f t="array" ref="AE129">0*-1</f>
        <v>0</v>
      </c>
      <c r="AF129" s="1">
        <f t="array" ref="AF129">0*-1</f>
        <v>0</v>
      </c>
      <c r="AG129" s="1">
        <f t="array" ref="AG129">0*-1</f>
        <v>0</v>
      </c>
      <c r="AH129" s="1">
        <f t="array" ref="AH129">0*-1</f>
        <v>0</v>
      </c>
      <c r="AI129" s="1">
        <f t="array" ref="AI129">0*-1</f>
        <v>0</v>
      </c>
      <c r="AJ129" s="1">
        <f t="array" ref="AJ129">0*-1</f>
        <v>0</v>
      </c>
      <c r="AK129" s="1">
        <f t="array" ref="AK129">0*-1</f>
        <v>0</v>
      </c>
      <c r="AL129" s="10"/>
    </row>
    <row r="130" spans="1:38" s="44" customFormat="1" hidden="1" outlineLevel="1" x14ac:dyDescent="0.35">
      <c r="C130" s="26"/>
      <c r="F130" s="25">
        <v>6800</v>
      </c>
      <c r="G130" s="20" t="s">
        <v>45</v>
      </c>
      <c r="H130" s="2">
        <f t="shared" si="68"/>
        <v>0</v>
      </c>
      <c r="I130" s="1">
        <f t="array" ref="I130">Z130*-1</f>
        <v>0</v>
      </c>
      <c r="J130" s="1">
        <f t="array" ref="J130">AA130*-1</f>
        <v>0</v>
      </c>
      <c r="K130" s="1">
        <f t="array" ref="K130">AB130*-1</f>
        <v>0</v>
      </c>
      <c r="L130" s="1">
        <f t="array" ref="L130">AC130*-1</f>
        <v>0</v>
      </c>
      <c r="M130" s="1">
        <f t="array" ref="M130">AD130*-1</f>
        <v>0</v>
      </c>
      <c r="N130" s="1">
        <f t="array" ref="N130">AE130*-1</f>
        <v>0</v>
      </c>
      <c r="O130" s="1">
        <f t="array" ref="O130">AF130*-1</f>
        <v>0</v>
      </c>
      <c r="P130" s="1">
        <f t="array" ref="P130">AG130*-1</f>
        <v>0</v>
      </c>
      <c r="Q130" s="1">
        <f t="array" ref="Q130">AH130*-1</f>
        <v>0</v>
      </c>
      <c r="R130" s="1">
        <f t="array" ref="R130">AI130*-1</f>
        <v>0</v>
      </c>
      <c r="S130" s="1">
        <f t="array" ref="S130">AJ130*-1</f>
        <v>0</v>
      </c>
      <c r="T130" s="1">
        <f t="array" ref="T130">AK130*-1</f>
        <v>0</v>
      </c>
      <c r="U130" s="22"/>
      <c r="V130" s="10"/>
      <c r="W130" s="12">
        <f t="array" ref="W130">-1.13686837721616E-13*-1</f>
        <v>1.13686837721616E-13</v>
      </c>
      <c r="X130" s="12">
        <f t="array" ref="X130">0*-1</f>
        <v>0</v>
      </c>
      <c r="Y130" s="2">
        <f t="shared" si="69"/>
        <v>0</v>
      </c>
      <c r="Z130" s="1">
        <f t="array" ref="Z130">0*-1</f>
        <v>0</v>
      </c>
      <c r="AA130" s="1">
        <f t="array" ref="AA130">0*-1</f>
        <v>0</v>
      </c>
      <c r="AB130" s="1">
        <f t="array" ref="AB130">0*-1</f>
        <v>0</v>
      </c>
      <c r="AC130" s="1">
        <f t="array" ref="AC130">0*-1</f>
        <v>0</v>
      </c>
      <c r="AD130" s="1">
        <f t="array" ref="AD130">0*-1</f>
        <v>0</v>
      </c>
      <c r="AE130" s="1">
        <f t="array" ref="AE130">0*-1</f>
        <v>0</v>
      </c>
      <c r="AF130" s="1">
        <f t="array" ref="AF130">0*-1</f>
        <v>0</v>
      </c>
      <c r="AG130" s="1">
        <f t="array" ref="AG130">0*-1</f>
        <v>0</v>
      </c>
      <c r="AH130" s="1">
        <f t="array" ref="AH130">0*-1</f>
        <v>0</v>
      </c>
      <c r="AI130" s="1">
        <f t="array" ref="AI130">0*-1</f>
        <v>0</v>
      </c>
      <c r="AJ130" s="1">
        <f t="array" ref="AJ130">0*-1</f>
        <v>0</v>
      </c>
      <c r="AK130" s="1">
        <f t="array" ref="AK130">0*-1</f>
        <v>0</v>
      </c>
      <c r="AL130" s="10"/>
    </row>
    <row r="131" spans="1:38" s="44" customFormat="1" hidden="1" outlineLevel="1" x14ac:dyDescent="0.35">
      <c r="C131" s="26"/>
      <c r="F131" s="25">
        <v>6860</v>
      </c>
      <c r="G131" s="20" t="s">
        <v>86</v>
      </c>
      <c r="H131" s="2">
        <f t="shared" si="68"/>
        <v>0</v>
      </c>
      <c r="I131" s="1">
        <f t="array" ref="I131">Z131*-1</f>
        <v>0</v>
      </c>
      <c r="J131" s="1">
        <f t="array" ref="J131">AA131*-1</f>
        <v>0</v>
      </c>
      <c r="K131" s="1">
        <f t="array" ref="K131">AB131*-1</f>
        <v>0</v>
      </c>
      <c r="L131" s="1">
        <f t="array" ref="L131">AC131*-1</f>
        <v>0</v>
      </c>
      <c r="M131" s="1">
        <f t="array" ref="M131">AD131*-1</f>
        <v>0</v>
      </c>
      <c r="N131" s="1">
        <f t="array" ref="N131">AE131*-1</f>
        <v>0</v>
      </c>
      <c r="O131" s="1">
        <f t="array" ref="O131">AF131*-1</f>
        <v>0</v>
      </c>
      <c r="P131" s="1">
        <f t="array" ref="P131">AG131*-1</f>
        <v>0</v>
      </c>
      <c r="Q131" s="1">
        <f t="array" ref="Q131">AH131*-1</f>
        <v>0</v>
      </c>
      <c r="R131" s="1">
        <f t="array" ref="R131">AI131*-1</f>
        <v>0</v>
      </c>
      <c r="S131" s="1">
        <f t="array" ref="S131">AJ131*-1</f>
        <v>0</v>
      </c>
      <c r="T131" s="1">
        <f t="array" ref="T131">AK131*-1</f>
        <v>0</v>
      </c>
      <c r="U131" s="22"/>
      <c r="V131" s="10"/>
      <c r="W131" s="12">
        <f t="array" ref="W131">0*-1</f>
        <v>0</v>
      </c>
      <c r="X131" s="12">
        <f t="array" ref="X131">0*-1</f>
        <v>0</v>
      </c>
      <c r="Y131" s="2">
        <f t="shared" si="69"/>
        <v>0</v>
      </c>
      <c r="Z131" s="1">
        <f t="array" ref="Z131">0*-1</f>
        <v>0</v>
      </c>
      <c r="AA131" s="1">
        <f t="array" ref="AA131">0*-1</f>
        <v>0</v>
      </c>
      <c r="AB131" s="1">
        <f t="array" ref="AB131">0*-1</f>
        <v>0</v>
      </c>
      <c r="AC131" s="1">
        <f t="array" ref="AC131">0*-1</f>
        <v>0</v>
      </c>
      <c r="AD131" s="1">
        <f t="array" ref="AD131">0*-1</f>
        <v>0</v>
      </c>
      <c r="AE131" s="1">
        <f t="array" ref="AE131">0*-1</f>
        <v>0</v>
      </c>
      <c r="AF131" s="1">
        <f t="array" ref="AF131">0*-1</f>
        <v>0</v>
      </c>
      <c r="AG131" s="1">
        <f t="array" ref="AG131">0*-1</f>
        <v>0</v>
      </c>
      <c r="AH131" s="1">
        <f t="array" ref="AH131">0*-1</f>
        <v>0</v>
      </c>
      <c r="AI131" s="1">
        <f t="array" ref="AI131">0*-1</f>
        <v>0</v>
      </c>
      <c r="AJ131" s="1">
        <f t="array" ref="AJ131">0*-1</f>
        <v>0</v>
      </c>
      <c r="AK131" s="1">
        <f t="array" ref="AK131">0*-1</f>
        <v>0</v>
      </c>
      <c r="AL131" s="10"/>
    </row>
    <row r="132" spans="1:38" s="44" customFormat="1" hidden="1" outlineLevel="1" x14ac:dyDescent="0.35">
      <c r="C132" s="26"/>
      <c r="F132" s="25">
        <v>6900</v>
      </c>
      <c r="G132" s="20" t="s">
        <v>97</v>
      </c>
      <c r="H132" s="2">
        <f t="shared" si="68"/>
        <v>0</v>
      </c>
      <c r="I132" s="1">
        <f t="array" ref="I132">Z132*-1</f>
        <v>0</v>
      </c>
      <c r="J132" s="1">
        <f t="array" ref="J132">AA132*-1</f>
        <v>0</v>
      </c>
      <c r="K132" s="1">
        <f t="array" ref="K132">AB132*-1</f>
        <v>0</v>
      </c>
      <c r="L132" s="1">
        <f t="array" ref="L132">AC132*-1</f>
        <v>0</v>
      </c>
      <c r="M132" s="1">
        <f t="array" ref="M132">AD132*-1</f>
        <v>0</v>
      </c>
      <c r="N132" s="1">
        <f t="array" ref="N132">AE132*-1</f>
        <v>0</v>
      </c>
      <c r="O132" s="1">
        <f t="array" ref="O132">AF132*-1</f>
        <v>0</v>
      </c>
      <c r="P132" s="1">
        <f t="array" ref="P132">AG132*-1</f>
        <v>0</v>
      </c>
      <c r="Q132" s="1">
        <f t="array" ref="Q132">AH132*-1</f>
        <v>0</v>
      </c>
      <c r="R132" s="1">
        <f t="array" ref="R132">AI132*-1</f>
        <v>0</v>
      </c>
      <c r="S132" s="1">
        <f t="array" ref="S132">AJ132*-1</f>
        <v>0</v>
      </c>
      <c r="T132" s="1">
        <f t="array" ref="T132">AK132*-1</f>
        <v>0</v>
      </c>
      <c r="U132" s="22"/>
      <c r="V132" s="10"/>
      <c r="W132" s="12">
        <f t="array" ref="W132">0*-1</f>
        <v>0</v>
      </c>
      <c r="X132" s="12">
        <f t="array" ref="X132">0*-1</f>
        <v>0</v>
      </c>
      <c r="Y132" s="2">
        <f t="shared" si="69"/>
        <v>0</v>
      </c>
      <c r="Z132" s="1">
        <f t="array" ref="Z132">0*-1</f>
        <v>0</v>
      </c>
      <c r="AA132" s="1">
        <f t="array" ref="AA132">0*-1</f>
        <v>0</v>
      </c>
      <c r="AB132" s="1">
        <f t="array" ref="AB132">0*-1</f>
        <v>0</v>
      </c>
      <c r="AC132" s="1">
        <f t="array" ref="AC132">0*-1</f>
        <v>0</v>
      </c>
      <c r="AD132" s="1">
        <f t="array" ref="AD132">0*-1</f>
        <v>0</v>
      </c>
      <c r="AE132" s="1">
        <f t="array" ref="AE132">0*-1</f>
        <v>0</v>
      </c>
      <c r="AF132" s="1">
        <f t="array" ref="AF132">0*-1</f>
        <v>0</v>
      </c>
      <c r="AG132" s="1">
        <f t="array" ref="AG132">0*-1</f>
        <v>0</v>
      </c>
      <c r="AH132" s="1">
        <f t="array" ref="AH132">0*-1</f>
        <v>0</v>
      </c>
      <c r="AI132" s="1">
        <f t="array" ref="AI132">0*-1</f>
        <v>0</v>
      </c>
      <c r="AJ132" s="1">
        <f t="array" ref="AJ132">0*-1</f>
        <v>0</v>
      </c>
      <c r="AK132" s="1">
        <f t="array" ref="AK132">0*-1</f>
        <v>0</v>
      </c>
      <c r="AL132" s="10"/>
    </row>
    <row r="133" spans="1:38" s="44" customFormat="1" hidden="1" outlineLevel="1" x14ac:dyDescent="0.35">
      <c r="C133" s="26"/>
      <c r="F133" s="25">
        <v>6940</v>
      </c>
      <c r="G133" s="20" t="s">
        <v>10</v>
      </c>
      <c r="H133" s="2">
        <f t="shared" si="68"/>
        <v>0</v>
      </c>
      <c r="I133" s="1">
        <f t="array" ref="I133">Z133*-1</f>
        <v>0</v>
      </c>
      <c r="J133" s="1">
        <f t="array" ref="J133">AA133*-1</f>
        <v>0</v>
      </c>
      <c r="K133" s="1">
        <f t="array" ref="K133">AB133*-1</f>
        <v>0</v>
      </c>
      <c r="L133" s="1">
        <f t="array" ref="L133">AC133*-1</f>
        <v>0</v>
      </c>
      <c r="M133" s="1">
        <f t="array" ref="M133">AD133*-1</f>
        <v>0</v>
      </c>
      <c r="N133" s="1">
        <f t="array" ref="N133">AE133*-1</f>
        <v>0</v>
      </c>
      <c r="O133" s="1">
        <f t="array" ref="O133">AF133*-1</f>
        <v>0</v>
      </c>
      <c r="P133" s="1">
        <f t="array" ref="P133">AG133*-1</f>
        <v>0</v>
      </c>
      <c r="Q133" s="1">
        <f t="array" ref="Q133">AH133*-1</f>
        <v>0</v>
      </c>
      <c r="R133" s="1">
        <f t="array" ref="R133">AI133*-1</f>
        <v>0</v>
      </c>
      <c r="S133" s="1">
        <f t="array" ref="S133">AJ133*-1</f>
        <v>0</v>
      </c>
      <c r="T133" s="1">
        <f t="array" ref="T133">AK133*-1</f>
        <v>0</v>
      </c>
      <c r="U133" s="22"/>
      <c r="V133" s="10"/>
      <c r="W133" s="12">
        <f t="array" ref="W133">0*-1</f>
        <v>0</v>
      </c>
      <c r="X133" s="12">
        <f t="array" ref="X133">0*-1</f>
        <v>0</v>
      </c>
      <c r="Y133" s="2">
        <f t="shared" si="69"/>
        <v>0</v>
      </c>
      <c r="Z133" s="1">
        <f t="array" ref="Z133">0*-1</f>
        <v>0</v>
      </c>
      <c r="AA133" s="1">
        <f t="array" ref="AA133">0*-1</f>
        <v>0</v>
      </c>
      <c r="AB133" s="1">
        <f t="array" ref="AB133">0*-1</f>
        <v>0</v>
      </c>
      <c r="AC133" s="1">
        <f t="array" ref="AC133">0*-1</f>
        <v>0</v>
      </c>
      <c r="AD133" s="1">
        <f t="array" ref="AD133">0*-1</f>
        <v>0</v>
      </c>
      <c r="AE133" s="1">
        <f t="array" ref="AE133">0*-1</f>
        <v>0</v>
      </c>
      <c r="AF133" s="1">
        <f t="array" ref="AF133">0*-1</f>
        <v>0</v>
      </c>
      <c r="AG133" s="1">
        <f t="array" ref="AG133">0*-1</f>
        <v>0</v>
      </c>
      <c r="AH133" s="1">
        <f t="array" ref="AH133">0*-1</f>
        <v>0</v>
      </c>
      <c r="AI133" s="1">
        <f t="array" ref="AI133">0*-1</f>
        <v>0</v>
      </c>
      <c r="AJ133" s="1">
        <f t="array" ref="AJ133">0*-1</f>
        <v>0</v>
      </c>
      <c r="AK133" s="1">
        <f t="array" ref="AK133">0*-1</f>
        <v>0</v>
      </c>
      <c r="AL133" s="10"/>
    </row>
    <row r="134" spans="1:38" s="44" customFormat="1" hidden="1" outlineLevel="1" x14ac:dyDescent="0.35">
      <c r="C134" s="26"/>
      <c r="F134" s="25">
        <v>7100</v>
      </c>
      <c r="G134" s="20" t="s">
        <v>46</v>
      </c>
      <c r="H134" s="2">
        <f t="shared" si="68"/>
        <v>0</v>
      </c>
      <c r="I134" s="1">
        <f t="array" ref="I134">Z134*-1</f>
        <v>0</v>
      </c>
      <c r="J134" s="1">
        <f t="array" ref="J134">AA134*-1</f>
        <v>0</v>
      </c>
      <c r="K134" s="1">
        <f t="array" ref="K134">AB134*-1</f>
        <v>0</v>
      </c>
      <c r="L134" s="1">
        <f t="array" ref="L134">AC134*-1</f>
        <v>0</v>
      </c>
      <c r="M134" s="1">
        <f t="array" ref="M134">AD134*-1</f>
        <v>0</v>
      </c>
      <c r="N134" s="1">
        <f t="array" ref="N134">AE134*-1</f>
        <v>0</v>
      </c>
      <c r="O134" s="1">
        <f t="array" ref="O134">AF134*-1</f>
        <v>0</v>
      </c>
      <c r="P134" s="1">
        <f t="array" ref="P134">AG134*-1</f>
        <v>0</v>
      </c>
      <c r="Q134" s="1">
        <f t="array" ref="Q134">AH134*-1</f>
        <v>0</v>
      </c>
      <c r="R134" s="1">
        <f t="array" ref="R134">AI134*-1</f>
        <v>0</v>
      </c>
      <c r="S134" s="1">
        <f t="array" ref="S134">AJ134*-1</f>
        <v>0</v>
      </c>
      <c r="T134" s="1">
        <f t="array" ref="T134">AK134*-1</f>
        <v>0</v>
      </c>
      <c r="U134" s="22"/>
      <c r="V134" s="10"/>
      <c r="W134" s="12">
        <f t="array" ref="W134">0*-1</f>
        <v>0</v>
      </c>
      <c r="X134" s="12">
        <f t="array" ref="X134">0*-1</f>
        <v>0</v>
      </c>
      <c r="Y134" s="2">
        <f t="shared" si="69"/>
        <v>0</v>
      </c>
      <c r="Z134" s="1">
        <f t="array" ref="Z134">0*-1</f>
        <v>0</v>
      </c>
      <c r="AA134" s="1">
        <f t="array" ref="AA134">0*-1</f>
        <v>0</v>
      </c>
      <c r="AB134" s="1">
        <f t="array" ref="AB134">0*-1</f>
        <v>0</v>
      </c>
      <c r="AC134" s="1">
        <f t="array" ref="AC134">0*-1</f>
        <v>0</v>
      </c>
      <c r="AD134" s="1">
        <f t="array" ref="AD134">0*-1</f>
        <v>0</v>
      </c>
      <c r="AE134" s="1">
        <f t="array" ref="AE134">0*-1</f>
        <v>0</v>
      </c>
      <c r="AF134" s="1">
        <f t="array" ref="AF134">0*-1</f>
        <v>0</v>
      </c>
      <c r="AG134" s="1">
        <f t="array" ref="AG134">0*-1</f>
        <v>0</v>
      </c>
      <c r="AH134" s="1">
        <f t="array" ref="AH134">0*-1</f>
        <v>0</v>
      </c>
      <c r="AI134" s="1">
        <f t="array" ref="AI134">0*-1</f>
        <v>0</v>
      </c>
      <c r="AJ134" s="1">
        <f t="array" ref="AJ134">0*-1</f>
        <v>0</v>
      </c>
      <c r="AK134" s="1">
        <f t="array" ref="AK134">0*-1</f>
        <v>0</v>
      </c>
      <c r="AL134" s="10"/>
    </row>
    <row r="135" spans="1:38" s="44" customFormat="1" hidden="1" outlineLevel="1" x14ac:dyDescent="0.35">
      <c r="C135" s="26"/>
      <c r="F135" s="25">
        <v>7140</v>
      </c>
      <c r="G135" s="20" t="s">
        <v>70</v>
      </c>
      <c r="H135" s="2">
        <f t="shared" si="68"/>
        <v>-10000</v>
      </c>
      <c r="I135" s="1">
        <f t="array" ref="I135">Z135*-1</f>
        <v>-10000</v>
      </c>
      <c r="J135" s="1">
        <f t="array" ref="J135">AA135*-1</f>
        <v>0</v>
      </c>
      <c r="K135" s="1">
        <f t="array" ref="K135">AB135*-1</f>
        <v>0</v>
      </c>
      <c r="L135" s="1">
        <f t="array" ref="L135">AC135*-1</f>
        <v>0</v>
      </c>
      <c r="M135" s="1">
        <f t="array" ref="M135">AD135*-1</f>
        <v>0</v>
      </c>
      <c r="N135" s="1">
        <f t="array" ref="N135">AE135*-1</f>
        <v>0</v>
      </c>
      <c r="O135" s="1">
        <f t="array" ref="O135">AF135*-1</f>
        <v>0</v>
      </c>
      <c r="P135" s="1">
        <f t="array" ref="P135">AG135*-1</f>
        <v>0</v>
      </c>
      <c r="Q135" s="1">
        <f t="array" ref="Q135">AH135*-1</f>
        <v>0</v>
      </c>
      <c r="R135" s="1">
        <f t="array" ref="R135">AI135*-1</f>
        <v>0</v>
      </c>
      <c r="S135" s="1">
        <f t="array" ref="S135">AJ135*-1</f>
        <v>0</v>
      </c>
      <c r="T135" s="1">
        <f t="array" ref="T135">AK135*-1</f>
        <v>0</v>
      </c>
      <c r="U135" s="22"/>
      <c r="V135" s="10"/>
      <c r="W135" s="12">
        <f t="array" ref="W135">0*-1</f>
        <v>0</v>
      </c>
      <c r="X135" s="12">
        <f t="array" ref="X135">3500*-1</f>
        <v>-3500</v>
      </c>
      <c r="Y135" s="2">
        <f t="shared" si="69"/>
        <v>10000</v>
      </c>
      <c r="Z135" s="1">
        <f t="array" ref="Z135">-10000*-1</f>
        <v>10000</v>
      </c>
      <c r="AA135" s="1">
        <f t="array" ref="AA135">0*-1</f>
        <v>0</v>
      </c>
      <c r="AB135" s="1">
        <f t="array" ref="AB135">0*-1</f>
        <v>0</v>
      </c>
      <c r="AC135" s="1">
        <f t="array" ref="AC135">0*-1</f>
        <v>0</v>
      </c>
      <c r="AD135" s="1">
        <f t="array" ref="AD135">0*-1</f>
        <v>0</v>
      </c>
      <c r="AE135" s="1">
        <f t="array" ref="AE135">0*-1</f>
        <v>0</v>
      </c>
      <c r="AF135" s="1">
        <f t="array" ref="AF135">0*-1</f>
        <v>0</v>
      </c>
      <c r="AG135" s="1">
        <f t="array" ref="AG135">0*-1</f>
        <v>0</v>
      </c>
      <c r="AH135" s="1">
        <f t="array" ref="AH135">0*-1</f>
        <v>0</v>
      </c>
      <c r="AI135" s="1">
        <f t="array" ref="AI135">0*-1</f>
        <v>0</v>
      </c>
      <c r="AJ135" s="1">
        <f t="array" ref="AJ135">0*-1</f>
        <v>0</v>
      </c>
      <c r="AK135" s="1">
        <f t="array" ref="AK135">0*-1</f>
        <v>0</v>
      </c>
      <c r="AL135" s="10"/>
    </row>
    <row r="136" spans="1:38" s="44" customFormat="1" hidden="1" outlineLevel="1" x14ac:dyDescent="0.35">
      <c r="C136" s="26"/>
      <c r="F136" s="25">
        <v>7145</v>
      </c>
      <c r="G136" s="20" t="s">
        <v>27</v>
      </c>
      <c r="H136" s="2">
        <f t="shared" si="68"/>
        <v>-10000</v>
      </c>
      <c r="I136" s="1">
        <f t="array" ref="I136">Z136*-1</f>
        <v>-10000</v>
      </c>
      <c r="J136" s="1">
        <f t="array" ref="J136">AA136*-1</f>
        <v>0</v>
      </c>
      <c r="K136" s="1">
        <f t="array" ref="K136">AB136*-1</f>
        <v>0</v>
      </c>
      <c r="L136" s="1">
        <f t="array" ref="L136">AC136*-1</f>
        <v>0</v>
      </c>
      <c r="M136" s="1">
        <f t="array" ref="M136">AD136*-1</f>
        <v>0</v>
      </c>
      <c r="N136" s="1">
        <f t="array" ref="N136">AE136*-1</f>
        <v>0</v>
      </c>
      <c r="O136" s="1">
        <f t="array" ref="O136">AF136*-1</f>
        <v>0</v>
      </c>
      <c r="P136" s="1">
        <f t="array" ref="P136">AG136*-1</f>
        <v>0</v>
      </c>
      <c r="Q136" s="1">
        <f t="array" ref="Q136">AH136*-1</f>
        <v>0</v>
      </c>
      <c r="R136" s="1">
        <f t="array" ref="R136">AI136*-1</f>
        <v>0</v>
      </c>
      <c r="S136" s="1">
        <f t="array" ref="S136">AJ136*-1</f>
        <v>0</v>
      </c>
      <c r="T136" s="1">
        <f t="array" ref="T136">AK136*-1</f>
        <v>0</v>
      </c>
      <c r="U136" s="22"/>
      <c r="V136" s="10"/>
      <c r="W136" s="12">
        <f t="array" ref="W136">0*-1</f>
        <v>0</v>
      </c>
      <c r="X136" s="12">
        <f t="array" ref="X136">0*-1</f>
        <v>0</v>
      </c>
      <c r="Y136" s="2">
        <f t="shared" si="69"/>
        <v>10000</v>
      </c>
      <c r="Z136" s="1">
        <f t="array" ref="Z136">-10000*-1</f>
        <v>10000</v>
      </c>
      <c r="AA136" s="1">
        <f t="array" ref="AA136">0*-1</f>
        <v>0</v>
      </c>
      <c r="AB136" s="1">
        <f t="array" ref="AB136">0*-1</f>
        <v>0</v>
      </c>
      <c r="AC136" s="1">
        <f t="array" ref="AC136">0*-1</f>
        <v>0</v>
      </c>
      <c r="AD136" s="1">
        <f t="array" ref="AD136">0*-1</f>
        <v>0</v>
      </c>
      <c r="AE136" s="1">
        <f t="array" ref="AE136">0*-1</f>
        <v>0</v>
      </c>
      <c r="AF136" s="1">
        <f t="array" ref="AF136">0*-1</f>
        <v>0</v>
      </c>
      <c r="AG136" s="1">
        <f t="array" ref="AG136">0*-1</f>
        <v>0</v>
      </c>
      <c r="AH136" s="1">
        <f t="array" ref="AH136">0*-1</f>
        <v>0</v>
      </c>
      <c r="AI136" s="1">
        <f t="array" ref="AI136">0*-1</f>
        <v>0</v>
      </c>
      <c r="AJ136" s="1">
        <f t="array" ref="AJ136">0*-1</f>
        <v>0</v>
      </c>
      <c r="AK136" s="1">
        <f t="array" ref="AK136">0*-1</f>
        <v>0</v>
      </c>
      <c r="AL136" s="10"/>
    </row>
    <row r="137" spans="1:38" s="44" customFormat="1" hidden="1" outlineLevel="1" x14ac:dyDescent="0.35">
      <c r="C137" s="26"/>
      <c r="F137" s="25">
        <v>7360</v>
      </c>
      <c r="G137" s="20" t="s">
        <v>75</v>
      </c>
      <c r="H137" s="2">
        <f t="shared" si="68"/>
        <v>0</v>
      </c>
      <c r="I137" s="1">
        <f t="array" ref="I137">Z137*-1</f>
        <v>0</v>
      </c>
      <c r="J137" s="1">
        <f t="array" ref="J137">AA137*-1</f>
        <v>0</v>
      </c>
      <c r="K137" s="1">
        <f t="array" ref="K137">AB137*-1</f>
        <v>0</v>
      </c>
      <c r="L137" s="1">
        <f t="array" ref="L137">AC137*-1</f>
        <v>0</v>
      </c>
      <c r="M137" s="1">
        <f t="array" ref="M137">AD137*-1</f>
        <v>0</v>
      </c>
      <c r="N137" s="1">
        <f t="array" ref="N137">AE137*-1</f>
        <v>0</v>
      </c>
      <c r="O137" s="1">
        <f t="array" ref="O137">AF137*-1</f>
        <v>0</v>
      </c>
      <c r="P137" s="1">
        <f t="array" ref="P137">AG137*-1</f>
        <v>0</v>
      </c>
      <c r="Q137" s="1">
        <f t="array" ref="Q137">AH137*-1</f>
        <v>0</v>
      </c>
      <c r="R137" s="1">
        <f t="array" ref="R137">AI137*-1</f>
        <v>0</v>
      </c>
      <c r="S137" s="1">
        <f t="array" ref="S137">AJ137*-1</f>
        <v>0</v>
      </c>
      <c r="T137" s="1">
        <f t="array" ref="T137">AK137*-1</f>
        <v>0</v>
      </c>
      <c r="U137" s="22"/>
      <c r="V137" s="10"/>
      <c r="W137" s="12">
        <f t="array" ref="W137">0*-1</f>
        <v>0</v>
      </c>
      <c r="X137" s="12">
        <f t="array" ref="X137">0*-1</f>
        <v>0</v>
      </c>
      <c r="Y137" s="2">
        <f t="shared" si="69"/>
        <v>0</v>
      </c>
      <c r="Z137" s="1">
        <f t="array" ref="Z137">0*-1</f>
        <v>0</v>
      </c>
      <c r="AA137" s="1">
        <f t="array" ref="AA137">0*-1</f>
        <v>0</v>
      </c>
      <c r="AB137" s="1">
        <f t="array" ref="AB137">0*-1</f>
        <v>0</v>
      </c>
      <c r="AC137" s="1">
        <f t="array" ref="AC137">0*-1</f>
        <v>0</v>
      </c>
      <c r="AD137" s="1">
        <f t="array" ref="AD137">0*-1</f>
        <v>0</v>
      </c>
      <c r="AE137" s="1">
        <f t="array" ref="AE137">0*-1</f>
        <v>0</v>
      </c>
      <c r="AF137" s="1">
        <f t="array" ref="AF137">0*-1</f>
        <v>0</v>
      </c>
      <c r="AG137" s="1">
        <f t="array" ref="AG137">0*-1</f>
        <v>0</v>
      </c>
      <c r="AH137" s="1">
        <f t="array" ref="AH137">0*-1</f>
        <v>0</v>
      </c>
      <c r="AI137" s="1">
        <f t="array" ref="AI137">0*-1</f>
        <v>0</v>
      </c>
      <c r="AJ137" s="1">
        <f t="array" ref="AJ137">0*-1</f>
        <v>0</v>
      </c>
      <c r="AK137" s="1">
        <f t="array" ref="AK137">0*-1</f>
        <v>0</v>
      </c>
      <c r="AL137" s="10"/>
    </row>
    <row r="138" spans="1:38" s="44" customFormat="1" hidden="1" outlineLevel="1" x14ac:dyDescent="0.35">
      <c r="C138" s="26"/>
      <c r="F138" s="25">
        <v>7420</v>
      </c>
      <c r="G138" s="20" t="s">
        <v>11</v>
      </c>
      <c r="H138" s="2">
        <f t="shared" si="68"/>
        <v>0</v>
      </c>
      <c r="I138" s="1">
        <f t="array" ref="I138">Z138*-1</f>
        <v>0</v>
      </c>
      <c r="J138" s="1">
        <f t="array" ref="J138">AA138*-1</f>
        <v>0</v>
      </c>
      <c r="K138" s="1">
        <f t="array" ref="K138">AB138*-1</f>
        <v>0</v>
      </c>
      <c r="L138" s="1">
        <f t="array" ref="L138">AC138*-1</f>
        <v>0</v>
      </c>
      <c r="M138" s="1">
        <f t="array" ref="M138">AD138*-1</f>
        <v>0</v>
      </c>
      <c r="N138" s="1">
        <f t="array" ref="N138">AE138*-1</f>
        <v>0</v>
      </c>
      <c r="O138" s="1">
        <f t="array" ref="O138">AF138*-1</f>
        <v>0</v>
      </c>
      <c r="P138" s="1">
        <f t="array" ref="P138">AG138*-1</f>
        <v>0</v>
      </c>
      <c r="Q138" s="1">
        <f t="array" ref="Q138">AH138*-1</f>
        <v>0</v>
      </c>
      <c r="R138" s="1">
        <f t="array" ref="R138">AI138*-1</f>
        <v>0</v>
      </c>
      <c r="S138" s="1">
        <f t="array" ref="S138">AJ138*-1</f>
        <v>0</v>
      </c>
      <c r="T138" s="1">
        <f t="array" ref="T138">AK138*-1</f>
        <v>0</v>
      </c>
      <c r="U138" s="22"/>
      <c r="V138" s="10"/>
      <c r="W138" s="12">
        <f t="array" ref="W138">1.13686837721616E-13*-1</f>
        <v>-1.13686837721616E-13</v>
      </c>
      <c r="X138" s="12">
        <f t="array" ref="X138">0*-1</f>
        <v>0</v>
      </c>
      <c r="Y138" s="2">
        <f t="shared" si="69"/>
        <v>0</v>
      </c>
      <c r="Z138" s="1">
        <f t="array" ref="Z138">0*-1</f>
        <v>0</v>
      </c>
      <c r="AA138" s="1">
        <f t="array" ref="AA138">0*-1</f>
        <v>0</v>
      </c>
      <c r="AB138" s="1">
        <f t="array" ref="AB138">0*-1</f>
        <v>0</v>
      </c>
      <c r="AC138" s="1">
        <f t="array" ref="AC138">0*-1</f>
        <v>0</v>
      </c>
      <c r="AD138" s="1">
        <f t="array" ref="AD138">0*-1</f>
        <v>0</v>
      </c>
      <c r="AE138" s="1">
        <f t="array" ref="AE138">0*-1</f>
        <v>0</v>
      </c>
      <c r="AF138" s="1">
        <f t="array" ref="AF138">0*-1</f>
        <v>0</v>
      </c>
      <c r="AG138" s="1">
        <f t="array" ref="AG138">0*-1</f>
        <v>0</v>
      </c>
      <c r="AH138" s="1">
        <f t="array" ref="AH138">0*-1</f>
        <v>0</v>
      </c>
      <c r="AI138" s="1">
        <f t="array" ref="AI138">0*-1</f>
        <v>0</v>
      </c>
      <c r="AJ138" s="1">
        <f t="array" ref="AJ138">0*-1</f>
        <v>0</v>
      </c>
      <c r="AK138" s="1">
        <f t="array" ref="AK138">0*-1</f>
        <v>0</v>
      </c>
      <c r="AL138" s="10"/>
    </row>
    <row r="139" spans="1:38" s="44" customFormat="1" hidden="1" outlineLevel="1" x14ac:dyDescent="0.35">
      <c r="C139" s="26"/>
      <c r="F139" s="25">
        <v>7770</v>
      </c>
      <c r="G139" s="20" t="s">
        <v>8</v>
      </c>
      <c r="H139" s="2">
        <f t="shared" si="68"/>
        <v>0</v>
      </c>
      <c r="I139" s="1">
        <f t="array" ref="I139">Z139*-1</f>
        <v>0</v>
      </c>
      <c r="J139" s="1">
        <f t="array" ref="J139">AA139*-1</f>
        <v>0</v>
      </c>
      <c r="K139" s="1">
        <f t="array" ref="K139">AB139*-1</f>
        <v>0</v>
      </c>
      <c r="L139" s="1">
        <f t="array" ref="L139">AC139*-1</f>
        <v>0</v>
      </c>
      <c r="M139" s="1">
        <f t="array" ref="M139">AD139*-1</f>
        <v>0</v>
      </c>
      <c r="N139" s="1">
        <f t="array" ref="N139">AE139*-1</f>
        <v>0</v>
      </c>
      <c r="O139" s="1">
        <f t="array" ref="O139">AF139*-1</f>
        <v>0</v>
      </c>
      <c r="P139" s="1">
        <f t="array" ref="P139">AG139*-1</f>
        <v>0</v>
      </c>
      <c r="Q139" s="1">
        <f t="array" ref="Q139">AH139*-1</f>
        <v>0</v>
      </c>
      <c r="R139" s="1">
        <f t="array" ref="R139">AI139*-1</f>
        <v>0</v>
      </c>
      <c r="S139" s="1">
        <f t="array" ref="S139">AJ139*-1</f>
        <v>0</v>
      </c>
      <c r="T139" s="1">
        <f t="array" ref="T139">AK139*-1</f>
        <v>0</v>
      </c>
      <c r="U139" s="22"/>
      <c r="V139" s="10"/>
      <c r="W139" s="12">
        <f t="array" ref="W139">0*-1</f>
        <v>0</v>
      </c>
      <c r="X139" s="12">
        <f t="array" ref="X139">0*-1</f>
        <v>0</v>
      </c>
      <c r="Y139" s="2">
        <f t="shared" si="69"/>
        <v>0</v>
      </c>
      <c r="Z139" s="1">
        <f t="array" ref="Z139">0*-1</f>
        <v>0</v>
      </c>
      <c r="AA139" s="1">
        <f t="array" ref="AA139">0*-1</f>
        <v>0</v>
      </c>
      <c r="AB139" s="1">
        <f t="array" ref="AB139">0*-1</f>
        <v>0</v>
      </c>
      <c r="AC139" s="1">
        <f t="array" ref="AC139">0*-1</f>
        <v>0</v>
      </c>
      <c r="AD139" s="1">
        <f t="array" ref="AD139">0*-1</f>
        <v>0</v>
      </c>
      <c r="AE139" s="1">
        <f t="array" ref="AE139">0*-1</f>
        <v>0</v>
      </c>
      <c r="AF139" s="1">
        <f t="array" ref="AF139">0*-1</f>
        <v>0</v>
      </c>
      <c r="AG139" s="1">
        <f t="array" ref="AG139">0*-1</f>
        <v>0</v>
      </c>
      <c r="AH139" s="1">
        <f t="array" ref="AH139">0*-1</f>
        <v>0</v>
      </c>
      <c r="AI139" s="1">
        <f t="array" ref="AI139">0*-1</f>
        <v>0</v>
      </c>
      <c r="AJ139" s="1">
        <f t="array" ref="AJ139">0*-1</f>
        <v>0</v>
      </c>
      <c r="AK139" s="1">
        <f t="array" ref="AK139">0*-1</f>
        <v>0</v>
      </c>
      <c r="AL139" s="10"/>
    </row>
    <row r="140" spans="1:38" s="44" customFormat="1" ht="15.65" customHeight="1" collapsed="1" x14ac:dyDescent="0.35">
      <c r="A140" s="6">
        <f t="array" ref="A140">IFERROR(93000011,"0")</f>
        <v>93000011</v>
      </c>
      <c r="B140" s="6" t="s">
        <v>87</v>
      </c>
      <c r="C140" s="8">
        <f>IF(A140="","0",A140)</f>
        <v>93000011</v>
      </c>
      <c r="D140" s="24" t="str">
        <f>IF(C140="0","(Ingen Verdi)",B140)</f>
        <v>Generelle kostnader - Region Vest</v>
      </c>
      <c r="E140" s="18">
        <v>930</v>
      </c>
      <c r="H140" s="2">
        <f>SUM(I140:T140)</f>
        <v>-20000</v>
      </c>
      <c r="I140" s="2">
        <f t="shared" ref="I140:T140" si="77">SUM(0)+SUM(I115)+SUM(I116)+SUM(0)+SUM(I117)+SUM(0)+SUM(I118)+SUM(0)+SUM(0)+SUM(I119)+SUM(I120)+SUM(I121)+SUM(I122)+SUM(I123:I139)</f>
        <v>-20000</v>
      </c>
      <c r="J140" s="2">
        <f t="shared" si="77"/>
        <v>0</v>
      </c>
      <c r="K140" s="2">
        <f t="shared" si="77"/>
        <v>0</v>
      </c>
      <c r="L140" s="2">
        <f t="shared" si="77"/>
        <v>0</v>
      </c>
      <c r="M140" s="2">
        <f t="shared" si="77"/>
        <v>0</v>
      </c>
      <c r="N140" s="2">
        <f t="shared" si="77"/>
        <v>0</v>
      </c>
      <c r="O140" s="2">
        <f t="shared" si="77"/>
        <v>0</v>
      </c>
      <c r="P140" s="2">
        <f t="shared" si="77"/>
        <v>0</v>
      </c>
      <c r="Q140" s="2">
        <f t="shared" si="77"/>
        <v>0</v>
      </c>
      <c r="R140" s="2">
        <f t="shared" si="77"/>
        <v>0</v>
      </c>
      <c r="S140" s="2">
        <f t="shared" si="77"/>
        <v>0</v>
      </c>
      <c r="T140" s="2">
        <f t="shared" si="77"/>
        <v>0</v>
      </c>
      <c r="U140" s="21"/>
      <c r="V140" s="19"/>
      <c r="W140" s="2">
        <f t="shared" ref="W140:X140" si="78">SUM(0)+SUM(W115)+SUM(W116)+SUM(0)+SUM(W117)+SUM(0)+SUM(W118)+SUM(0)+SUM(0)+SUM(W119)+SUM(W120)+SUM(W121)+SUM(W122)+SUM(W123:W139)</f>
        <v>0</v>
      </c>
      <c r="X140" s="2">
        <f t="shared" si="78"/>
        <v>-3500</v>
      </c>
      <c r="Y140" s="2">
        <f>SUM(Z140:AK140)</f>
        <v>20000</v>
      </c>
      <c r="Z140" s="2">
        <f t="shared" ref="Z140:AK140" si="79">SUM(0)+SUM(Z115)+SUM(Z116)+SUM(0)+SUM(Z117)+SUM(0)+SUM(Z118)+SUM(0)+SUM(0)+SUM(Z119)+SUM(Z120)+SUM(Z121)+SUM(Z122)+SUM(Z123:Z139)</f>
        <v>20000</v>
      </c>
      <c r="AA140" s="2">
        <f t="shared" si="79"/>
        <v>0</v>
      </c>
      <c r="AB140" s="2">
        <f t="shared" si="79"/>
        <v>0</v>
      </c>
      <c r="AC140" s="2">
        <f t="shared" si="79"/>
        <v>0</v>
      </c>
      <c r="AD140" s="2">
        <f t="shared" si="79"/>
        <v>0</v>
      </c>
      <c r="AE140" s="2">
        <f t="shared" si="79"/>
        <v>0</v>
      </c>
      <c r="AF140" s="2">
        <f t="shared" si="79"/>
        <v>0</v>
      </c>
      <c r="AG140" s="2">
        <f t="shared" si="79"/>
        <v>0</v>
      </c>
      <c r="AH140" s="2">
        <f t="shared" si="79"/>
        <v>0</v>
      </c>
      <c r="AI140" s="2">
        <f t="shared" si="79"/>
        <v>0</v>
      </c>
      <c r="AJ140" s="2">
        <f t="shared" si="79"/>
        <v>0</v>
      </c>
      <c r="AK140" s="2">
        <f t="shared" si="79"/>
        <v>0</v>
      </c>
    </row>
    <row r="141" spans="1:38" s="44" customFormat="1" ht="15.65" hidden="1" customHeight="1" outlineLevel="1" x14ac:dyDescent="0.35">
      <c r="A141" s="6"/>
      <c r="B141" s="6"/>
      <c r="C141" s="8"/>
      <c r="D141" s="8"/>
      <c r="E141" s="18"/>
      <c r="F141" s="25">
        <v>4540</v>
      </c>
      <c r="G141" s="44" t="s">
        <v>95</v>
      </c>
      <c r="H141" s="2">
        <f t="shared" ref="H141:H142" si="80">SUM(I141:T141)</f>
        <v>0</v>
      </c>
      <c r="I141" s="1">
        <f t="array" ref="I141">Z141*-1</f>
        <v>0</v>
      </c>
      <c r="J141" s="1">
        <f t="array" ref="J141">AA141*-1</f>
        <v>0</v>
      </c>
      <c r="K141" s="1">
        <f t="array" ref="K141">AB141*-1</f>
        <v>0</v>
      </c>
      <c r="L141" s="1">
        <f t="array" ref="L141">AC141*-1</f>
        <v>0</v>
      </c>
      <c r="M141" s="1">
        <f t="array" ref="M141">AD141*-1</f>
        <v>0</v>
      </c>
      <c r="N141" s="1">
        <f t="array" ref="N141">AE141*-1</f>
        <v>0</v>
      </c>
      <c r="O141" s="1">
        <f t="array" ref="O141">AF141*-1</f>
        <v>0</v>
      </c>
      <c r="P141" s="1">
        <f t="array" ref="P141">AG141*-1</f>
        <v>0</v>
      </c>
      <c r="Q141" s="1">
        <f t="array" ref="Q141">AH141*-1</f>
        <v>0</v>
      </c>
      <c r="R141" s="1">
        <f t="array" ref="R141">AI141*-1</f>
        <v>0</v>
      </c>
      <c r="S141" s="1">
        <f t="array" ref="S141">AJ141*-1</f>
        <v>0</v>
      </c>
      <c r="T141" s="1">
        <f t="array" ref="T141">AK141*-1</f>
        <v>0</v>
      </c>
      <c r="U141" s="8"/>
      <c r="W141" s="12">
        <f t="array" ref="W141">0*-1</f>
        <v>0</v>
      </c>
      <c r="X141" s="12">
        <f t="array" ref="X141">0*-1</f>
        <v>0</v>
      </c>
      <c r="Y141" s="2">
        <f t="shared" ref="Y141:Y142" si="81">SUM(Z141:AK141)</f>
        <v>0</v>
      </c>
      <c r="Z141" s="1">
        <f t="array" ref="Z141">0*-1</f>
        <v>0</v>
      </c>
      <c r="AA141" s="1">
        <f t="array" ref="AA141">0*-1</f>
        <v>0</v>
      </c>
      <c r="AB141" s="1">
        <f t="array" ref="AB141">0*-1</f>
        <v>0</v>
      </c>
      <c r="AC141" s="1">
        <f t="array" ref="AC141">0*-1</f>
        <v>0</v>
      </c>
      <c r="AD141" s="1">
        <f t="array" ref="AD141">0*-1</f>
        <v>0</v>
      </c>
      <c r="AE141" s="1">
        <f t="array" ref="AE141">0*-1</f>
        <v>0</v>
      </c>
      <c r="AF141" s="1">
        <f t="array" ref="AF141">0*-1</f>
        <v>0</v>
      </c>
      <c r="AG141" s="1">
        <f t="array" ref="AG141">0*-1</f>
        <v>0</v>
      </c>
      <c r="AH141" s="1">
        <f t="array" ref="AH141">0*-1</f>
        <v>0</v>
      </c>
      <c r="AI141" s="1">
        <f t="array" ref="AI141">0*-1</f>
        <v>0</v>
      </c>
      <c r="AJ141" s="1">
        <f t="array" ref="AJ141">0*-1</f>
        <v>0</v>
      </c>
      <c r="AK141" s="1">
        <f t="array" ref="AK141">0*-1</f>
        <v>0</v>
      </c>
    </row>
    <row r="142" spans="1:38" s="44" customFormat="1" ht="15.65" hidden="1" customHeight="1" outlineLevel="1" x14ac:dyDescent="0.35">
      <c r="A142" s="6"/>
      <c r="B142" s="6"/>
      <c r="C142" s="8"/>
      <c r="D142" s="8"/>
      <c r="E142" s="18"/>
      <c r="F142" s="25">
        <v>5000</v>
      </c>
      <c r="G142" s="44" t="s">
        <v>73</v>
      </c>
      <c r="H142" s="2">
        <f t="shared" si="80"/>
        <v>0</v>
      </c>
      <c r="I142" s="1">
        <f t="array" ref="I142">Z142*-1</f>
        <v>0</v>
      </c>
      <c r="J142" s="1">
        <f t="array" ref="J142">AA142*-1</f>
        <v>0</v>
      </c>
      <c r="K142" s="1">
        <f t="array" ref="K142">AB142*-1</f>
        <v>0</v>
      </c>
      <c r="L142" s="1">
        <f t="array" ref="L142">AC142*-1</f>
        <v>0</v>
      </c>
      <c r="M142" s="1">
        <f t="array" ref="M142">AD142*-1</f>
        <v>0</v>
      </c>
      <c r="N142" s="1">
        <f t="array" ref="N142">AE142*-1</f>
        <v>0</v>
      </c>
      <c r="O142" s="1">
        <f t="array" ref="O142">AF142*-1</f>
        <v>0</v>
      </c>
      <c r="P142" s="1">
        <f t="array" ref="P142">AG142*-1</f>
        <v>0</v>
      </c>
      <c r="Q142" s="1">
        <f t="array" ref="Q142">AH142*-1</f>
        <v>0</v>
      </c>
      <c r="R142" s="1">
        <f t="array" ref="R142">AI142*-1</f>
        <v>0</v>
      </c>
      <c r="S142" s="1">
        <f t="array" ref="S142">AJ142*-1</f>
        <v>0</v>
      </c>
      <c r="T142" s="1">
        <f t="array" ref="T142">AK142*-1</f>
        <v>0</v>
      </c>
      <c r="U142" s="8"/>
      <c r="W142" s="12">
        <f t="array" ref="W142">0*-1</f>
        <v>0</v>
      </c>
      <c r="X142" s="12">
        <f t="array" ref="X142">0*-1</f>
        <v>0</v>
      </c>
      <c r="Y142" s="2">
        <f t="shared" si="81"/>
        <v>0</v>
      </c>
      <c r="Z142" s="1">
        <f t="array" ref="Z142">0*-1</f>
        <v>0</v>
      </c>
      <c r="AA142" s="1">
        <f t="array" ref="AA142">0*-1</f>
        <v>0</v>
      </c>
      <c r="AB142" s="1">
        <f t="array" ref="AB142">0*-1</f>
        <v>0</v>
      </c>
      <c r="AC142" s="1">
        <f t="array" ref="AC142">0*-1</f>
        <v>0</v>
      </c>
      <c r="AD142" s="1">
        <f t="array" ref="AD142">0*-1</f>
        <v>0</v>
      </c>
      <c r="AE142" s="1">
        <f t="array" ref="AE142">0*-1</f>
        <v>0</v>
      </c>
      <c r="AF142" s="1">
        <f t="array" ref="AF142">0*-1</f>
        <v>0</v>
      </c>
      <c r="AG142" s="1">
        <f t="array" ref="AG142">0*-1</f>
        <v>0</v>
      </c>
      <c r="AH142" s="1">
        <f t="array" ref="AH142">0*-1</f>
        <v>0</v>
      </c>
      <c r="AI142" s="1">
        <f t="array" ref="AI142">0*-1</f>
        <v>0</v>
      </c>
      <c r="AJ142" s="1">
        <f t="array" ref="AJ142">0*-1</f>
        <v>0</v>
      </c>
      <c r="AK142" s="1">
        <f t="array" ref="AK142">0*-1</f>
        <v>0</v>
      </c>
    </row>
    <row r="143" spans="1:38" s="44" customFormat="1" ht="15.65" hidden="1" customHeight="1" outlineLevel="1" x14ac:dyDescent="0.35">
      <c r="A143" s="6"/>
      <c r="B143" s="6"/>
      <c r="C143" s="8"/>
      <c r="D143" s="8"/>
      <c r="E143" s="18"/>
      <c r="F143" s="25">
        <v>5060</v>
      </c>
      <c r="G143" s="44" t="s">
        <v>20</v>
      </c>
      <c r="H143" s="2">
        <f>SUM(I143:T143)</f>
        <v>-10000</v>
      </c>
      <c r="I143" s="1">
        <f t="array" ref="I143">Z143*-1</f>
        <v>-10000</v>
      </c>
      <c r="J143" s="1">
        <f t="array" ref="J143">AA143*-1</f>
        <v>0</v>
      </c>
      <c r="K143" s="1">
        <f t="array" ref="K143">AB143*-1</f>
        <v>0</v>
      </c>
      <c r="L143" s="1">
        <f t="array" ref="L143">AC143*-1</f>
        <v>0</v>
      </c>
      <c r="M143" s="1">
        <f t="array" ref="M143">AD143*-1</f>
        <v>0</v>
      </c>
      <c r="N143" s="1">
        <f t="array" ref="N143">AE143*-1</f>
        <v>0</v>
      </c>
      <c r="O143" s="1">
        <f t="array" ref="O143">AF143*-1</f>
        <v>0</v>
      </c>
      <c r="P143" s="1">
        <f t="array" ref="P143">AG143*-1</f>
        <v>0</v>
      </c>
      <c r="Q143" s="1">
        <f t="array" ref="Q143">AH143*-1</f>
        <v>0</v>
      </c>
      <c r="R143" s="1">
        <f t="array" ref="R143">AI143*-1</f>
        <v>0</v>
      </c>
      <c r="S143" s="1">
        <f t="array" ref="S143">AJ143*-1</f>
        <v>0</v>
      </c>
      <c r="T143" s="1">
        <f t="array" ref="T143">AK143*-1</f>
        <v>0</v>
      </c>
      <c r="U143" s="8"/>
      <c r="W143" s="12">
        <f t="array" ref="W143">0*-1</f>
        <v>0</v>
      </c>
      <c r="X143" s="12">
        <f t="array" ref="X143">0*-1</f>
        <v>0</v>
      </c>
      <c r="Y143" s="2">
        <f>SUM(Z143:AK143)</f>
        <v>10000</v>
      </c>
      <c r="Z143" s="1">
        <f t="array" ref="Z143">-10000*-1</f>
        <v>10000</v>
      </c>
      <c r="AA143" s="1">
        <f t="array" ref="AA143">0*-1</f>
        <v>0</v>
      </c>
      <c r="AB143" s="1">
        <f t="array" ref="AB143">0*-1</f>
        <v>0</v>
      </c>
      <c r="AC143" s="1">
        <f t="array" ref="AC143">0*-1</f>
        <v>0</v>
      </c>
      <c r="AD143" s="1">
        <f t="array" ref="AD143">0*-1</f>
        <v>0</v>
      </c>
      <c r="AE143" s="1">
        <f t="array" ref="AE143">0*-1</f>
        <v>0</v>
      </c>
      <c r="AF143" s="1">
        <f t="array" ref="AF143">0*-1</f>
        <v>0</v>
      </c>
      <c r="AG143" s="1">
        <f t="array" ref="AG143">0*-1</f>
        <v>0</v>
      </c>
      <c r="AH143" s="1">
        <f t="array" ref="AH143">0*-1</f>
        <v>0</v>
      </c>
      <c r="AI143" s="1">
        <f t="array" ref="AI143">0*-1</f>
        <v>0</v>
      </c>
      <c r="AJ143" s="1">
        <f t="array" ref="AJ143">0*-1</f>
        <v>0</v>
      </c>
      <c r="AK143" s="1">
        <f t="array" ref="AK143">0*-1</f>
        <v>0</v>
      </c>
    </row>
    <row r="144" spans="1:38" s="44" customFormat="1" ht="15.65" hidden="1" customHeight="1" outlineLevel="1" x14ac:dyDescent="0.35">
      <c r="A144" s="6"/>
      <c r="B144" s="6"/>
      <c r="C144" s="8"/>
      <c r="D144" s="8"/>
      <c r="E144" s="18"/>
      <c r="F144" s="25">
        <v>5090</v>
      </c>
      <c r="G144" s="44" t="s">
        <v>74</v>
      </c>
      <c r="H144" s="11">
        <f>SUM(I144:T144)</f>
        <v>0</v>
      </c>
      <c r="I144" s="4">
        <f t="shared" ref="I144:T144" si="82">SUM(I142)*12%</f>
        <v>0</v>
      </c>
      <c r="J144" s="4">
        <f t="shared" si="82"/>
        <v>0</v>
      </c>
      <c r="K144" s="4">
        <f t="shared" si="82"/>
        <v>0</v>
      </c>
      <c r="L144" s="4">
        <f t="shared" si="82"/>
        <v>0</v>
      </c>
      <c r="M144" s="4">
        <f t="shared" si="82"/>
        <v>0</v>
      </c>
      <c r="N144" s="4">
        <f t="shared" si="82"/>
        <v>0</v>
      </c>
      <c r="O144" s="4">
        <f t="shared" si="82"/>
        <v>0</v>
      </c>
      <c r="P144" s="4">
        <f t="shared" si="82"/>
        <v>0</v>
      </c>
      <c r="Q144" s="4">
        <f t="shared" si="82"/>
        <v>0</v>
      </c>
      <c r="R144" s="4">
        <f t="shared" si="82"/>
        <v>0</v>
      </c>
      <c r="S144" s="4">
        <f t="shared" si="82"/>
        <v>0</v>
      </c>
      <c r="T144" s="4">
        <f t="shared" si="82"/>
        <v>0</v>
      </c>
      <c r="U144" s="8"/>
      <c r="W144" s="12">
        <f t="array" ref="W144">0*-1</f>
        <v>0</v>
      </c>
      <c r="X144" s="12">
        <f t="array" ref="X144">0*-1</f>
        <v>0</v>
      </c>
      <c r="Y144" s="11">
        <f>SUM(Z144:AK144)</f>
        <v>0</v>
      </c>
      <c r="Z144" s="3">
        <f t="shared" ref="Z144:AK144" si="83">(SUM(Z142)+SUM(0))*12%</f>
        <v>0</v>
      </c>
      <c r="AA144" s="3">
        <f t="shared" si="83"/>
        <v>0</v>
      </c>
      <c r="AB144" s="3">
        <f t="shared" si="83"/>
        <v>0</v>
      </c>
      <c r="AC144" s="3">
        <f t="shared" si="83"/>
        <v>0</v>
      </c>
      <c r="AD144" s="3">
        <f t="shared" si="83"/>
        <v>0</v>
      </c>
      <c r="AE144" s="3">
        <f t="shared" si="83"/>
        <v>0</v>
      </c>
      <c r="AF144" s="3">
        <f t="shared" si="83"/>
        <v>0</v>
      </c>
      <c r="AG144" s="3">
        <f t="shared" si="83"/>
        <v>0</v>
      </c>
      <c r="AH144" s="3">
        <f t="shared" si="83"/>
        <v>0</v>
      </c>
      <c r="AI144" s="3">
        <f t="shared" si="83"/>
        <v>0</v>
      </c>
      <c r="AJ144" s="3">
        <f t="shared" si="83"/>
        <v>0</v>
      </c>
      <c r="AK144" s="3">
        <f t="shared" si="83"/>
        <v>0</v>
      </c>
    </row>
    <row r="145" spans="1:38" s="44" customFormat="1" ht="15.65" hidden="1" customHeight="1" outlineLevel="1" x14ac:dyDescent="0.35">
      <c r="A145" s="6"/>
      <c r="B145" s="6"/>
      <c r="C145" s="8"/>
      <c r="D145" s="8"/>
      <c r="E145" s="18"/>
      <c r="F145" s="25">
        <v>5400</v>
      </c>
      <c r="G145" s="44" t="s">
        <v>53</v>
      </c>
      <c r="H145" s="11">
        <f t="shared" ref="H145:H165" si="84">SUM(I145:T145)</f>
        <v>-1409.9999999999998</v>
      </c>
      <c r="I145" s="4">
        <f t="array" ref="I145">Z145*-1</f>
        <v>-1409.9999999999998</v>
      </c>
      <c r="J145" s="4">
        <f t="array" ref="J145">AA145*-1</f>
        <v>0</v>
      </c>
      <c r="K145" s="4">
        <f t="array" ref="K145">AB145*-1</f>
        <v>0</v>
      </c>
      <c r="L145" s="4">
        <f t="array" ref="L145">AC145*-1</f>
        <v>0</v>
      </c>
      <c r="M145" s="4">
        <f t="array" ref="M145">AD145*-1</f>
        <v>0</v>
      </c>
      <c r="N145" s="4">
        <f t="array" ref="N145">AE145*-1</f>
        <v>0</v>
      </c>
      <c r="O145" s="4">
        <f t="array" ref="O145">AF145*-1</f>
        <v>0</v>
      </c>
      <c r="P145" s="4">
        <f t="array" ref="P145">AG145*-1</f>
        <v>0</v>
      </c>
      <c r="Q145" s="4">
        <f t="array" ref="Q145">AH145*-1</f>
        <v>0</v>
      </c>
      <c r="R145" s="4">
        <f t="array" ref="R145">AI145*-1</f>
        <v>0</v>
      </c>
      <c r="S145" s="4">
        <f t="array" ref="S145">AJ145*-1</f>
        <v>0</v>
      </c>
      <c r="T145" s="4">
        <f t="array" ref="T145">AK145*-1</f>
        <v>0</v>
      </c>
      <c r="U145" s="8"/>
      <c r="W145" s="12">
        <f t="array" ref="W145">0*-1</f>
        <v>0</v>
      </c>
      <c r="X145" s="12">
        <f t="array" ref="X145">0*-1</f>
        <v>0</v>
      </c>
      <c r="Y145" s="11">
        <f t="shared" ref="Y145:Y165" si="85">SUM(Z145:AK145)</f>
        <v>1409.9999999999998</v>
      </c>
      <c r="Z145" s="3">
        <f t="shared" ref="Z145:AK145" si="86">(SUM(Z142)+SUM(Z143)+SUM(Z147)+SUM(Z148)+SUM(0)+SUM(0)+SUM(0)+SUM(0))*14.1%</f>
        <v>1409.9999999999998</v>
      </c>
      <c r="AA145" s="3">
        <f t="shared" si="86"/>
        <v>0</v>
      </c>
      <c r="AB145" s="3">
        <f t="shared" si="86"/>
        <v>0</v>
      </c>
      <c r="AC145" s="3">
        <f t="shared" si="86"/>
        <v>0</v>
      </c>
      <c r="AD145" s="3">
        <f t="shared" si="86"/>
        <v>0</v>
      </c>
      <c r="AE145" s="3">
        <f t="shared" si="86"/>
        <v>0</v>
      </c>
      <c r="AF145" s="3">
        <f t="shared" si="86"/>
        <v>0</v>
      </c>
      <c r="AG145" s="3">
        <f t="shared" si="86"/>
        <v>0</v>
      </c>
      <c r="AH145" s="3">
        <f t="shared" si="86"/>
        <v>0</v>
      </c>
      <c r="AI145" s="3">
        <f t="shared" si="86"/>
        <v>0</v>
      </c>
      <c r="AJ145" s="3">
        <f t="shared" si="86"/>
        <v>0</v>
      </c>
      <c r="AK145" s="3">
        <f t="shared" si="86"/>
        <v>0</v>
      </c>
    </row>
    <row r="146" spans="1:38" s="44" customFormat="1" ht="15.65" hidden="1" customHeight="1" outlineLevel="1" x14ac:dyDescent="0.35">
      <c r="A146" s="6"/>
      <c r="B146" s="6"/>
      <c r="C146" s="8"/>
      <c r="D146" s="8"/>
      <c r="E146" s="18"/>
      <c r="F146" s="25">
        <v>5410</v>
      </c>
      <c r="G146" s="44" t="s">
        <v>60</v>
      </c>
      <c r="H146" s="11">
        <f t="shared" si="84"/>
        <v>0</v>
      </c>
      <c r="I146" s="4">
        <f t="shared" ref="I146:T146" si="87">SUM(I144)*14.1%</f>
        <v>0</v>
      </c>
      <c r="J146" s="4">
        <f t="shared" si="87"/>
        <v>0</v>
      </c>
      <c r="K146" s="4">
        <f t="shared" si="87"/>
        <v>0</v>
      </c>
      <c r="L146" s="4">
        <f t="shared" si="87"/>
        <v>0</v>
      </c>
      <c r="M146" s="4">
        <f t="shared" si="87"/>
        <v>0</v>
      </c>
      <c r="N146" s="4">
        <f t="shared" si="87"/>
        <v>0</v>
      </c>
      <c r="O146" s="4">
        <f t="shared" si="87"/>
        <v>0</v>
      </c>
      <c r="P146" s="4">
        <f t="shared" si="87"/>
        <v>0</v>
      </c>
      <c r="Q146" s="4">
        <f t="shared" si="87"/>
        <v>0</v>
      </c>
      <c r="R146" s="4">
        <f t="shared" si="87"/>
        <v>0</v>
      </c>
      <c r="S146" s="4">
        <f t="shared" si="87"/>
        <v>0</v>
      </c>
      <c r="T146" s="4">
        <f t="shared" si="87"/>
        <v>0</v>
      </c>
      <c r="U146" s="8"/>
      <c r="W146" s="12">
        <f t="array" ref="W146">0*-1</f>
        <v>0</v>
      </c>
      <c r="X146" s="12">
        <f t="array" ref="X146">0*-1</f>
        <v>0</v>
      </c>
      <c r="Y146" s="11">
        <f t="shared" si="85"/>
        <v>0</v>
      </c>
      <c r="Z146" s="3">
        <f t="shared" ref="Z146:AK146" si="88">SUM(Z144)*14.1%</f>
        <v>0</v>
      </c>
      <c r="AA146" s="3">
        <f t="shared" si="88"/>
        <v>0</v>
      </c>
      <c r="AB146" s="3">
        <f t="shared" si="88"/>
        <v>0</v>
      </c>
      <c r="AC146" s="3">
        <f t="shared" si="88"/>
        <v>0</v>
      </c>
      <c r="AD146" s="3">
        <f t="shared" si="88"/>
        <v>0</v>
      </c>
      <c r="AE146" s="3">
        <f t="shared" si="88"/>
        <v>0</v>
      </c>
      <c r="AF146" s="3">
        <f t="shared" si="88"/>
        <v>0</v>
      </c>
      <c r="AG146" s="3">
        <f t="shared" si="88"/>
        <v>0</v>
      </c>
      <c r="AH146" s="3">
        <f t="shared" si="88"/>
        <v>0</v>
      </c>
      <c r="AI146" s="3">
        <f t="shared" si="88"/>
        <v>0</v>
      </c>
      <c r="AJ146" s="3">
        <f t="shared" si="88"/>
        <v>0</v>
      </c>
      <c r="AK146" s="3">
        <f t="shared" si="88"/>
        <v>0</v>
      </c>
    </row>
    <row r="147" spans="1:38" s="44" customFormat="1" ht="15.65" hidden="1" customHeight="1" outlineLevel="1" x14ac:dyDescent="0.35">
      <c r="A147" s="6"/>
      <c r="B147" s="6"/>
      <c r="C147" s="8"/>
      <c r="D147" s="8"/>
      <c r="E147" s="18"/>
      <c r="F147" s="25">
        <v>5921</v>
      </c>
      <c r="G147" s="44" t="s">
        <v>21</v>
      </c>
      <c r="H147" s="11">
        <f t="shared" si="84"/>
        <v>0</v>
      </c>
      <c r="I147" s="4">
        <f t="shared" ref="I147:T147" si="89">SUM(I142)*16%</f>
        <v>0</v>
      </c>
      <c r="J147" s="4">
        <f t="shared" si="89"/>
        <v>0</v>
      </c>
      <c r="K147" s="4">
        <f t="shared" si="89"/>
        <v>0</v>
      </c>
      <c r="L147" s="4">
        <f t="shared" si="89"/>
        <v>0</v>
      </c>
      <c r="M147" s="4">
        <f t="shared" si="89"/>
        <v>0</v>
      </c>
      <c r="N147" s="4">
        <f t="shared" si="89"/>
        <v>0</v>
      </c>
      <c r="O147" s="4">
        <f t="shared" si="89"/>
        <v>0</v>
      </c>
      <c r="P147" s="4">
        <f t="shared" si="89"/>
        <v>0</v>
      </c>
      <c r="Q147" s="4">
        <f t="shared" si="89"/>
        <v>0</v>
      </c>
      <c r="R147" s="4">
        <f t="shared" si="89"/>
        <v>0</v>
      </c>
      <c r="S147" s="4">
        <f t="shared" si="89"/>
        <v>0</v>
      </c>
      <c r="T147" s="4">
        <f t="shared" si="89"/>
        <v>0</v>
      </c>
      <c r="U147" s="8"/>
      <c r="W147" s="12">
        <f t="array" ref="W147">0*-1</f>
        <v>0</v>
      </c>
      <c r="X147" s="12">
        <f t="array" ref="X147">0*-1</f>
        <v>0</v>
      </c>
      <c r="Y147" s="11">
        <f t="shared" si="85"/>
        <v>0</v>
      </c>
      <c r="Z147" s="3">
        <f t="shared" ref="Z147:AK147" si="90">SUM(Z142)*16%</f>
        <v>0</v>
      </c>
      <c r="AA147" s="3">
        <f t="shared" si="90"/>
        <v>0</v>
      </c>
      <c r="AB147" s="3">
        <f t="shared" si="90"/>
        <v>0</v>
      </c>
      <c r="AC147" s="3">
        <f t="shared" si="90"/>
        <v>0</v>
      </c>
      <c r="AD147" s="3">
        <f t="shared" si="90"/>
        <v>0</v>
      </c>
      <c r="AE147" s="3">
        <f t="shared" si="90"/>
        <v>0</v>
      </c>
      <c r="AF147" s="3">
        <f t="shared" si="90"/>
        <v>0</v>
      </c>
      <c r="AG147" s="3">
        <f t="shared" si="90"/>
        <v>0</v>
      </c>
      <c r="AH147" s="3">
        <f t="shared" si="90"/>
        <v>0</v>
      </c>
      <c r="AI147" s="3">
        <f t="shared" si="90"/>
        <v>0</v>
      </c>
      <c r="AJ147" s="3">
        <f t="shared" si="90"/>
        <v>0</v>
      </c>
      <c r="AK147" s="3">
        <f t="shared" si="90"/>
        <v>0</v>
      </c>
    </row>
    <row r="148" spans="1:38" s="44" customFormat="1" ht="15.65" hidden="1" customHeight="1" outlineLevel="1" x14ac:dyDescent="0.35">
      <c r="A148" s="6"/>
      <c r="B148" s="6"/>
      <c r="C148" s="8"/>
      <c r="D148" s="8"/>
      <c r="E148" s="18"/>
      <c r="F148" s="25">
        <v>5923</v>
      </c>
      <c r="G148" s="44" t="s">
        <v>102</v>
      </c>
      <c r="H148" s="11">
        <f t="shared" si="84"/>
        <v>0</v>
      </c>
      <c r="I148" s="4">
        <f t="shared" ref="I148:T148" si="91">SUM(I142)*2.5%</f>
        <v>0</v>
      </c>
      <c r="J148" s="4">
        <f t="shared" si="91"/>
        <v>0</v>
      </c>
      <c r="K148" s="4">
        <f t="shared" si="91"/>
        <v>0</v>
      </c>
      <c r="L148" s="4">
        <f t="shared" si="91"/>
        <v>0</v>
      </c>
      <c r="M148" s="4">
        <f t="shared" si="91"/>
        <v>0</v>
      </c>
      <c r="N148" s="4">
        <f t="shared" si="91"/>
        <v>0</v>
      </c>
      <c r="O148" s="4">
        <f t="shared" si="91"/>
        <v>0</v>
      </c>
      <c r="P148" s="4">
        <f t="shared" si="91"/>
        <v>0</v>
      </c>
      <c r="Q148" s="4">
        <f t="shared" si="91"/>
        <v>0</v>
      </c>
      <c r="R148" s="4">
        <f t="shared" si="91"/>
        <v>0</v>
      </c>
      <c r="S148" s="4">
        <f t="shared" si="91"/>
        <v>0</v>
      </c>
      <c r="T148" s="4">
        <f t="shared" si="91"/>
        <v>0</v>
      </c>
      <c r="U148" s="8"/>
      <c r="W148" s="12">
        <f t="array" ref="W148">0*-1</f>
        <v>0</v>
      </c>
      <c r="X148" s="12">
        <f t="array" ref="X148">0*-1</f>
        <v>0</v>
      </c>
      <c r="Y148" s="11">
        <f t="shared" si="85"/>
        <v>0</v>
      </c>
      <c r="Z148" s="3">
        <f t="shared" ref="Z148:AK148" si="92">SUM(Z142)*2.5%</f>
        <v>0</v>
      </c>
      <c r="AA148" s="3">
        <f t="shared" si="92"/>
        <v>0</v>
      </c>
      <c r="AB148" s="3">
        <f t="shared" si="92"/>
        <v>0</v>
      </c>
      <c r="AC148" s="3">
        <f t="shared" si="92"/>
        <v>0</v>
      </c>
      <c r="AD148" s="3">
        <f t="shared" si="92"/>
        <v>0</v>
      </c>
      <c r="AE148" s="3">
        <f t="shared" si="92"/>
        <v>0</v>
      </c>
      <c r="AF148" s="3">
        <f t="shared" si="92"/>
        <v>0</v>
      </c>
      <c r="AG148" s="3">
        <f t="shared" si="92"/>
        <v>0</v>
      </c>
      <c r="AH148" s="3">
        <f t="shared" si="92"/>
        <v>0</v>
      </c>
      <c r="AI148" s="3">
        <f t="shared" si="92"/>
        <v>0</v>
      </c>
      <c r="AJ148" s="3">
        <f t="shared" si="92"/>
        <v>0</v>
      </c>
      <c r="AK148" s="3">
        <f t="shared" si="92"/>
        <v>0</v>
      </c>
    </row>
    <row r="149" spans="1:38" s="44" customFormat="1" hidden="1" outlineLevel="1" x14ac:dyDescent="0.35">
      <c r="C149" s="26"/>
      <c r="F149" s="25">
        <v>5931</v>
      </c>
      <c r="G149" s="20" t="s">
        <v>34</v>
      </c>
      <c r="H149" s="2">
        <f t="shared" si="84"/>
        <v>0</v>
      </c>
      <c r="I149" s="1">
        <f t="array" ref="I149">Z149*-1</f>
        <v>0</v>
      </c>
      <c r="J149" s="1">
        <f t="array" ref="J149">AA149*-1</f>
        <v>0</v>
      </c>
      <c r="K149" s="1">
        <f t="array" ref="K149">AB149*-1</f>
        <v>0</v>
      </c>
      <c r="L149" s="1">
        <f t="array" ref="L149">AC149*-1</f>
        <v>0</v>
      </c>
      <c r="M149" s="1">
        <f t="array" ref="M149">AD149*-1</f>
        <v>0</v>
      </c>
      <c r="N149" s="1">
        <f t="array" ref="N149">AE149*-1</f>
        <v>0</v>
      </c>
      <c r="O149" s="1">
        <f t="array" ref="O149">AF149*-1</f>
        <v>0</v>
      </c>
      <c r="P149" s="1">
        <f t="array" ref="P149">AG149*-1</f>
        <v>0</v>
      </c>
      <c r="Q149" s="1">
        <f t="array" ref="Q149">AH149*-1</f>
        <v>0</v>
      </c>
      <c r="R149" s="1">
        <f t="array" ref="R149">AI149*-1</f>
        <v>0</v>
      </c>
      <c r="S149" s="1">
        <f t="array" ref="S149">AJ149*-1</f>
        <v>0</v>
      </c>
      <c r="T149" s="1">
        <f t="array" ref="T149">AK149*-1</f>
        <v>0</v>
      </c>
      <c r="U149" s="22"/>
      <c r="V149" s="10"/>
      <c r="W149" s="12">
        <f t="array" ref="W149">0*-1</f>
        <v>0</v>
      </c>
      <c r="X149" s="12">
        <f t="array" ref="X149">0*-1</f>
        <v>0</v>
      </c>
      <c r="Y149" s="2">
        <f t="shared" si="85"/>
        <v>0</v>
      </c>
      <c r="Z149" s="1">
        <f t="array" ref="Z149">0*-1</f>
        <v>0</v>
      </c>
      <c r="AA149" s="1">
        <f t="array" ref="AA149">0*-1</f>
        <v>0</v>
      </c>
      <c r="AB149" s="1">
        <f t="array" ref="AB149">0*-1</f>
        <v>0</v>
      </c>
      <c r="AC149" s="1">
        <f t="array" ref="AC149">0*-1</f>
        <v>0</v>
      </c>
      <c r="AD149" s="1">
        <f t="array" ref="AD149">0*-1</f>
        <v>0</v>
      </c>
      <c r="AE149" s="1">
        <f t="array" ref="AE149">0*-1</f>
        <v>0</v>
      </c>
      <c r="AF149" s="1">
        <f t="array" ref="AF149">0*-1</f>
        <v>0</v>
      </c>
      <c r="AG149" s="1">
        <f t="array" ref="AG149">0*-1</f>
        <v>0</v>
      </c>
      <c r="AH149" s="1">
        <f t="array" ref="AH149">0*-1</f>
        <v>0</v>
      </c>
      <c r="AI149" s="1">
        <f t="array" ref="AI149">0*-1</f>
        <v>0</v>
      </c>
      <c r="AJ149" s="1">
        <f t="array" ref="AJ149">0*-1</f>
        <v>0</v>
      </c>
      <c r="AK149" s="1">
        <f t="array" ref="AK149">0*-1</f>
        <v>0</v>
      </c>
      <c r="AL149" s="10"/>
    </row>
    <row r="150" spans="1:38" s="44" customFormat="1" hidden="1" outlineLevel="1" x14ac:dyDescent="0.35">
      <c r="C150" s="26"/>
      <c r="F150" s="25">
        <v>5932</v>
      </c>
      <c r="G150" s="20" t="s">
        <v>84</v>
      </c>
      <c r="H150" s="2">
        <f t="shared" si="84"/>
        <v>0</v>
      </c>
      <c r="I150" s="1">
        <f t="array" ref="I150">Z150*-1</f>
        <v>0</v>
      </c>
      <c r="J150" s="1">
        <f t="array" ref="J150">AA150*-1</f>
        <v>0</v>
      </c>
      <c r="K150" s="1">
        <f t="array" ref="K150">AB150*-1</f>
        <v>0</v>
      </c>
      <c r="L150" s="1">
        <f t="array" ref="L150">AC150*-1</f>
        <v>0</v>
      </c>
      <c r="M150" s="1">
        <f t="array" ref="M150">AD150*-1</f>
        <v>0</v>
      </c>
      <c r="N150" s="1">
        <f t="array" ref="N150">AE150*-1</f>
        <v>0</v>
      </c>
      <c r="O150" s="1">
        <f t="array" ref="O150">AF150*-1</f>
        <v>0</v>
      </c>
      <c r="P150" s="1">
        <f t="array" ref="P150">AG150*-1</f>
        <v>0</v>
      </c>
      <c r="Q150" s="1">
        <f t="array" ref="Q150">AH150*-1</f>
        <v>0</v>
      </c>
      <c r="R150" s="1">
        <f t="array" ref="R150">AI150*-1</f>
        <v>0</v>
      </c>
      <c r="S150" s="1">
        <f t="array" ref="S150">AJ150*-1</f>
        <v>0</v>
      </c>
      <c r="T150" s="1">
        <f t="array" ref="T150">AK150*-1</f>
        <v>0</v>
      </c>
      <c r="U150" s="22"/>
      <c r="V150" s="10"/>
      <c r="W150" s="12">
        <f t="array" ref="W150">0*-1</f>
        <v>0</v>
      </c>
      <c r="X150" s="12">
        <f t="array" ref="X150">0*-1</f>
        <v>0</v>
      </c>
      <c r="Y150" s="2">
        <f t="shared" si="85"/>
        <v>0</v>
      </c>
      <c r="Z150" s="1">
        <f t="array" ref="Z150">0*-1</f>
        <v>0</v>
      </c>
      <c r="AA150" s="1">
        <f t="array" ref="AA150">0*-1</f>
        <v>0</v>
      </c>
      <c r="AB150" s="1">
        <f t="array" ref="AB150">0*-1</f>
        <v>0</v>
      </c>
      <c r="AC150" s="1">
        <f t="array" ref="AC150">0*-1</f>
        <v>0</v>
      </c>
      <c r="AD150" s="1">
        <f t="array" ref="AD150">0*-1</f>
        <v>0</v>
      </c>
      <c r="AE150" s="1">
        <f t="array" ref="AE150">0*-1</f>
        <v>0</v>
      </c>
      <c r="AF150" s="1">
        <f t="array" ref="AF150">0*-1</f>
        <v>0</v>
      </c>
      <c r="AG150" s="1">
        <f t="array" ref="AG150">0*-1</f>
        <v>0</v>
      </c>
      <c r="AH150" s="1">
        <f t="array" ref="AH150">0*-1</f>
        <v>0</v>
      </c>
      <c r="AI150" s="1">
        <f t="array" ref="AI150">0*-1</f>
        <v>0</v>
      </c>
      <c r="AJ150" s="1">
        <f t="array" ref="AJ150">0*-1</f>
        <v>0</v>
      </c>
      <c r="AK150" s="1">
        <f t="array" ref="AK150">0*-1</f>
        <v>0</v>
      </c>
      <c r="AL150" s="10"/>
    </row>
    <row r="151" spans="1:38" s="44" customFormat="1" hidden="1" outlineLevel="1" x14ac:dyDescent="0.35">
      <c r="C151" s="26"/>
      <c r="F151" s="25">
        <v>5940</v>
      </c>
      <c r="G151" s="20" t="s">
        <v>7</v>
      </c>
      <c r="H151" s="2">
        <f t="shared" si="84"/>
        <v>0</v>
      </c>
      <c r="I151" s="1">
        <f t="array" ref="I151">Z151*-1</f>
        <v>0</v>
      </c>
      <c r="J151" s="1">
        <f t="array" ref="J151">AA151*-1</f>
        <v>0</v>
      </c>
      <c r="K151" s="1">
        <f t="array" ref="K151">AB151*-1</f>
        <v>0</v>
      </c>
      <c r="L151" s="1">
        <f t="array" ref="L151">AC151*-1</f>
        <v>0</v>
      </c>
      <c r="M151" s="1">
        <f t="array" ref="M151">AD151*-1</f>
        <v>0</v>
      </c>
      <c r="N151" s="1">
        <f t="array" ref="N151">AE151*-1</f>
        <v>0</v>
      </c>
      <c r="O151" s="1">
        <f t="array" ref="O151">AF151*-1</f>
        <v>0</v>
      </c>
      <c r="P151" s="1">
        <f t="array" ref="P151">AG151*-1</f>
        <v>0</v>
      </c>
      <c r="Q151" s="1">
        <f t="array" ref="Q151">AH151*-1</f>
        <v>0</v>
      </c>
      <c r="R151" s="1">
        <f t="array" ref="R151">AI151*-1</f>
        <v>0</v>
      </c>
      <c r="S151" s="1">
        <f t="array" ref="S151">AJ151*-1</f>
        <v>0</v>
      </c>
      <c r="T151" s="1">
        <f t="array" ref="T151">AK151*-1</f>
        <v>0</v>
      </c>
      <c r="U151" s="22"/>
      <c r="V151" s="10"/>
      <c r="W151" s="12">
        <f t="array" ref="W151">0*-1</f>
        <v>0</v>
      </c>
      <c r="X151" s="12">
        <f t="array" ref="X151">0*-1</f>
        <v>0</v>
      </c>
      <c r="Y151" s="2">
        <f t="shared" si="85"/>
        <v>0</v>
      </c>
      <c r="Z151" s="1">
        <f t="array" ref="Z151">0*-1</f>
        <v>0</v>
      </c>
      <c r="AA151" s="1">
        <f t="array" ref="AA151">0*-1</f>
        <v>0</v>
      </c>
      <c r="AB151" s="1">
        <f t="array" ref="AB151">0*-1</f>
        <v>0</v>
      </c>
      <c r="AC151" s="1">
        <f t="array" ref="AC151">0*-1</f>
        <v>0</v>
      </c>
      <c r="AD151" s="1">
        <f t="array" ref="AD151">0*-1</f>
        <v>0</v>
      </c>
      <c r="AE151" s="1">
        <f t="array" ref="AE151">0*-1</f>
        <v>0</v>
      </c>
      <c r="AF151" s="1">
        <f t="array" ref="AF151">0*-1</f>
        <v>0</v>
      </c>
      <c r="AG151" s="1">
        <f t="array" ref="AG151">0*-1</f>
        <v>0</v>
      </c>
      <c r="AH151" s="1">
        <f t="array" ref="AH151">0*-1</f>
        <v>0</v>
      </c>
      <c r="AI151" s="1">
        <f t="array" ref="AI151">0*-1</f>
        <v>0</v>
      </c>
      <c r="AJ151" s="1">
        <f t="array" ref="AJ151">0*-1</f>
        <v>0</v>
      </c>
      <c r="AK151" s="1">
        <f t="array" ref="AK151">0*-1</f>
        <v>0</v>
      </c>
      <c r="AL151" s="10"/>
    </row>
    <row r="152" spans="1:38" s="44" customFormat="1" hidden="1" outlineLevel="1" x14ac:dyDescent="0.35">
      <c r="C152" s="26"/>
      <c r="F152" s="25">
        <v>5990</v>
      </c>
      <c r="G152" s="20" t="s">
        <v>103</v>
      </c>
      <c r="H152" s="2">
        <f t="shared" si="84"/>
        <v>0</v>
      </c>
      <c r="I152" s="1">
        <f t="array" ref="I152">Z152*-1</f>
        <v>0</v>
      </c>
      <c r="J152" s="1">
        <f t="array" ref="J152">AA152*-1</f>
        <v>0</v>
      </c>
      <c r="K152" s="1">
        <f t="array" ref="K152">AB152*-1</f>
        <v>0</v>
      </c>
      <c r="L152" s="1">
        <f t="array" ref="L152">AC152*-1</f>
        <v>0</v>
      </c>
      <c r="M152" s="1">
        <f t="array" ref="M152">AD152*-1</f>
        <v>0</v>
      </c>
      <c r="N152" s="1">
        <f t="array" ref="N152">AE152*-1</f>
        <v>0</v>
      </c>
      <c r="O152" s="1">
        <f t="array" ref="O152">AF152*-1</f>
        <v>0</v>
      </c>
      <c r="P152" s="1">
        <f t="array" ref="P152">AG152*-1</f>
        <v>0</v>
      </c>
      <c r="Q152" s="1">
        <f t="array" ref="Q152">AH152*-1</f>
        <v>0</v>
      </c>
      <c r="R152" s="1">
        <f t="array" ref="R152">AI152*-1</f>
        <v>0</v>
      </c>
      <c r="S152" s="1">
        <f t="array" ref="S152">AJ152*-1</f>
        <v>0</v>
      </c>
      <c r="T152" s="1">
        <f t="array" ref="T152">AK152*-1</f>
        <v>0</v>
      </c>
      <c r="U152" s="22"/>
      <c r="V152" s="10"/>
      <c r="W152" s="12">
        <f t="array" ref="W152">0*-1</f>
        <v>0</v>
      </c>
      <c r="X152" s="12">
        <f t="array" ref="X152">0*-1</f>
        <v>0</v>
      </c>
      <c r="Y152" s="2">
        <f t="shared" si="85"/>
        <v>0</v>
      </c>
      <c r="Z152" s="1">
        <f t="array" ref="Z152">0*-1</f>
        <v>0</v>
      </c>
      <c r="AA152" s="1">
        <f t="array" ref="AA152">0*-1</f>
        <v>0</v>
      </c>
      <c r="AB152" s="1">
        <f t="array" ref="AB152">0*-1</f>
        <v>0</v>
      </c>
      <c r="AC152" s="1">
        <f t="array" ref="AC152">0*-1</f>
        <v>0</v>
      </c>
      <c r="AD152" s="1">
        <f t="array" ref="AD152">0*-1</f>
        <v>0</v>
      </c>
      <c r="AE152" s="1">
        <f t="array" ref="AE152">0*-1</f>
        <v>0</v>
      </c>
      <c r="AF152" s="1">
        <f t="array" ref="AF152">0*-1</f>
        <v>0</v>
      </c>
      <c r="AG152" s="1">
        <f t="array" ref="AG152">0*-1</f>
        <v>0</v>
      </c>
      <c r="AH152" s="1">
        <f t="array" ref="AH152">0*-1</f>
        <v>0</v>
      </c>
      <c r="AI152" s="1">
        <f t="array" ref="AI152">0*-1</f>
        <v>0</v>
      </c>
      <c r="AJ152" s="1">
        <f t="array" ref="AJ152">0*-1</f>
        <v>0</v>
      </c>
      <c r="AK152" s="1">
        <f t="array" ref="AK152">0*-1</f>
        <v>0</v>
      </c>
      <c r="AL152" s="10"/>
    </row>
    <row r="153" spans="1:38" s="44" customFormat="1" hidden="1" outlineLevel="1" x14ac:dyDescent="0.35">
      <c r="C153" s="26"/>
      <c r="F153" s="25">
        <v>6300</v>
      </c>
      <c r="G153" s="20" t="s">
        <v>96</v>
      </c>
      <c r="H153" s="2">
        <f t="shared" si="84"/>
        <v>0</v>
      </c>
      <c r="I153" s="1">
        <f t="array" ref="I153">Z153*-1</f>
        <v>0</v>
      </c>
      <c r="J153" s="1">
        <f t="array" ref="J153">AA153*-1</f>
        <v>0</v>
      </c>
      <c r="K153" s="1">
        <f t="array" ref="K153">AB153*-1</f>
        <v>0</v>
      </c>
      <c r="L153" s="1">
        <f t="array" ref="L153">AC153*-1</f>
        <v>0</v>
      </c>
      <c r="M153" s="1">
        <f t="array" ref="M153">AD153*-1</f>
        <v>0</v>
      </c>
      <c r="N153" s="1">
        <f t="array" ref="N153">AE153*-1</f>
        <v>0</v>
      </c>
      <c r="O153" s="1">
        <f t="array" ref="O153">AF153*-1</f>
        <v>0</v>
      </c>
      <c r="P153" s="1">
        <f t="array" ref="P153">AG153*-1</f>
        <v>0</v>
      </c>
      <c r="Q153" s="1">
        <f t="array" ref="Q153">AH153*-1</f>
        <v>0</v>
      </c>
      <c r="R153" s="1">
        <f t="array" ref="R153">AI153*-1</f>
        <v>0</v>
      </c>
      <c r="S153" s="1">
        <f t="array" ref="S153">AJ153*-1</f>
        <v>0</v>
      </c>
      <c r="T153" s="1">
        <f t="array" ref="T153">AK153*-1</f>
        <v>0</v>
      </c>
      <c r="U153" s="22"/>
      <c r="V153" s="10"/>
      <c r="W153" s="12">
        <f t="array" ref="W153">0*-1</f>
        <v>0</v>
      </c>
      <c r="X153" s="12">
        <f t="array" ref="X153">0*-1</f>
        <v>0</v>
      </c>
      <c r="Y153" s="2">
        <f t="shared" si="85"/>
        <v>0</v>
      </c>
      <c r="Z153" s="1">
        <f t="array" ref="Z153">0*-1</f>
        <v>0</v>
      </c>
      <c r="AA153" s="1">
        <f t="array" ref="AA153">0*-1</f>
        <v>0</v>
      </c>
      <c r="AB153" s="1">
        <f t="array" ref="AB153">0*-1</f>
        <v>0</v>
      </c>
      <c r="AC153" s="1">
        <f t="array" ref="AC153">0*-1</f>
        <v>0</v>
      </c>
      <c r="AD153" s="1">
        <f t="array" ref="AD153">0*-1</f>
        <v>0</v>
      </c>
      <c r="AE153" s="1">
        <f t="array" ref="AE153">0*-1</f>
        <v>0</v>
      </c>
      <c r="AF153" s="1">
        <f t="array" ref="AF153">0*-1</f>
        <v>0</v>
      </c>
      <c r="AG153" s="1">
        <f t="array" ref="AG153">0*-1</f>
        <v>0</v>
      </c>
      <c r="AH153" s="1">
        <f t="array" ref="AH153">0*-1</f>
        <v>0</v>
      </c>
      <c r="AI153" s="1">
        <f t="array" ref="AI153">0*-1</f>
        <v>0</v>
      </c>
      <c r="AJ153" s="1">
        <f t="array" ref="AJ153">0*-1</f>
        <v>0</v>
      </c>
      <c r="AK153" s="1">
        <f t="array" ref="AK153">0*-1</f>
        <v>0</v>
      </c>
      <c r="AL153" s="10"/>
    </row>
    <row r="154" spans="1:38" s="44" customFormat="1" hidden="1" outlineLevel="1" x14ac:dyDescent="0.35">
      <c r="C154" s="26"/>
      <c r="F154" s="25">
        <v>6520</v>
      </c>
      <c r="G154" s="20" t="s">
        <v>61</v>
      </c>
      <c r="H154" s="2">
        <f t="shared" si="84"/>
        <v>0</v>
      </c>
      <c r="I154" s="1">
        <f t="array" ref="I154">Z154*-1</f>
        <v>0</v>
      </c>
      <c r="J154" s="1">
        <f t="array" ref="J154">AA154*-1</f>
        <v>0</v>
      </c>
      <c r="K154" s="1">
        <f t="array" ref="K154">AB154*-1</f>
        <v>0</v>
      </c>
      <c r="L154" s="1">
        <f t="array" ref="L154">AC154*-1</f>
        <v>0</v>
      </c>
      <c r="M154" s="1">
        <f t="array" ref="M154">AD154*-1</f>
        <v>0</v>
      </c>
      <c r="N154" s="1">
        <f t="array" ref="N154">AE154*-1</f>
        <v>0</v>
      </c>
      <c r="O154" s="1">
        <f t="array" ref="O154">AF154*-1</f>
        <v>0</v>
      </c>
      <c r="P154" s="1">
        <f t="array" ref="P154">AG154*-1</f>
        <v>0</v>
      </c>
      <c r="Q154" s="1">
        <f t="array" ref="Q154">AH154*-1</f>
        <v>0</v>
      </c>
      <c r="R154" s="1">
        <f t="array" ref="R154">AI154*-1</f>
        <v>0</v>
      </c>
      <c r="S154" s="1">
        <f t="array" ref="S154">AJ154*-1</f>
        <v>0</v>
      </c>
      <c r="T154" s="1">
        <f t="array" ref="T154">AK154*-1</f>
        <v>0</v>
      </c>
      <c r="U154" s="22"/>
      <c r="V154" s="10"/>
      <c r="W154" s="12">
        <f t="array" ref="W154">0*-1</f>
        <v>0</v>
      </c>
      <c r="X154" s="12">
        <f t="array" ref="X154">0*-1</f>
        <v>0</v>
      </c>
      <c r="Y154" s="2">
        <f t="shared" si="85"/>
        <v>0</v>
      </c>
      <c r="Z154" s="1">
        <f t="array" ref="Z154">0*-1</f>
        <v>0</v>
      </c>
      <c r="AA154" s="1">
        <f t="array" ref="AA154">0*-1</f>
        <v>0</v>
      </c>
      <c r="AB154" s="1">
        <f t="array" ref="AB154">0*-1</f>
        <v>0</v>
      </c>
      <c r="AC154" s="1">
        <f t="array" ref="AC154">0*-1</f>
        <v>0</v>
      </c>
      <c r="AD154" s="1">
        <f t="array" ref="AD154">0*-1</f>
        <v>0</v>
      </c>
      <c r="AE154" s="1">
        <f t="array" ref="AE154">0*-1</f>
        <v>0</v>
      </c>
      <c r="AF154" s="1">
        <f t="array" ref="AF154">0*-1</f>
        <v>0</v>
      </c>
      <c r="AG154" s="1">
        <f t="array" ref="AG154">0*-1</f>
        <v>0</v>
      </c>
      <c r="AH154" s="1">
        <f t="array" ref="AH154">0*-1</f>
        <v>0</v>
      </c>
      <c r="AI154" s="1">
        <f t="array" ref="AI154">0*-1</f>
        <v>0</v>
      </c>
      <c r="AJ154" s="1">
        <f t="array" ref="AJ154">0*-1</f>
        <v>0</v>
      </c>
      <c r="AK154" s="1">
        <f t="array" ref="AK154">0*-1</f>
        <v>0</v>
      </c>
      <c r="AL154" s="10"/>
    </row>
    <row r="155" spans="1:38" s="44" customFormat="1" hidden="1" outlineLevel="1" x14ac:dyDescent="0.35">
      <c r="C155" s="26"/>
      <c r="F155" s="25">
        <v>6560</v>
      </c>
      <c r="G155" s="20" t="s">
        <v>85</v>
      </c>
      <c r="H155" s="2">
        <f t="shared" si="84"/>
        <v>0</v>
      </c>
      <c r="I155" s="1">
        <f t="array" ref="I155">Z155*-1</f>
        <v>0</v>
      </c>
      <c r="J155" s="1">
        <f t="array" ref="J155">AA155*-1</f>
        <v>0</v>
      </c>
      <c r="K155" s="1">
        <f t="array" ref="K155">AB155*-1</f>
        <v>0</v>
      </c>
      <c r="L155" s="1">
        <f t="array" ref="L155">AC155*-1</f>
        <v>0</v>
      </c>
      <c r="M155" s="1">
        <f t="array" ref="M155">AD155*-1</f>
        <v>0</v>
      </c>
      <c r="N155" s="1">
        <f t="array" ref="N155">AE155*-1</f>
        <v>0</v>
      </c>
      <c r="O155" s="1">
        <f t="array" ref="O155">AF155*-1</f>
        <v>0</v>
      </c>
      <c r="P155" s="1">
        <f t="array" ref="P155">AG155*-1</f>
        <v>0</v>
      </c>
      <c r="Q155" s="1">
        <f t="array" ref="Q155">AH155*-1</f>
        <v>0</v>
      </c>
      <c r="R155" s="1">
        <f t="array" ref="R155">AI155*-1</f>
        <v>0</v>
      </c>
      <c r="S155" s="1">
        <f t="array" ref="S155">AJ155*-1</f>
        <v>0</v>
      </c>
      <c r="T155" s="1">
        <f t="array" ref="T155">AK155*-1</f>
        <v>0</v>
      </c>
      <c r="U155" s="22"/>
      <c r="V155" s="10"/>
      <c r="W155" s="12">
        <f t="array" ref="W155">0*-1</f>
        <v>0</v>
      </c>
      <c r="X155" s="12">
        <f t="array" ref="X155">0*-1</f>
        <v>0</v>
      </c>
      <c r="Y155" s="2">
        <f t="shared" si="85"/>
        <v>0</v>
      </c>
      <c r="Z155" s="1">
        <f t="array" ref="Z155">0*-1</f>
        <v>0</v>
      </c>
      <c r="AA155" s="1">
        <f t="array" ref="AA155">0*-1</f>
        <v>0</v>
      </c>
      <c r="AB155" s="1">
        <f t="array" ref="AB155">0*-1</f>
        <v>0</v>
      </c>
      <c r="AC155" s="1">
        <f t="array" ref="AC155">0*-1</f>
        <v>0</v>
      </c>
      <c r="AD155" s="1">
        <f t="array" ref="AD155">0*-1</f>
        <v>0</v>
      </c>
      <c r="AE155" s="1">
        <f t="array" ref="AE155">0*-1</f>
        <v>0</v>
      </c>
      <c r="AF155" s="1">
        <f t="array" ref="AF155">0*-1</f>
        <v>0</v>
      </c>
      <c r="AG155" s="1">
        <f t="array" ref="AG155">0*-1</f>
        <v>0</v>
      </c>
      <c r="AH155" s="1">
        <f t="array" ref="AH155">0*-1</f>
        <v>0</v>
      </c>
      <c r="AI155" s="1">
        <f t="array" ref="AI155">0*-1</f>
        <v>0</v>
      </c>
      <c r="AJ155" s="1">
        <f t="array" ref="AJ155">0*-1</f>
        <v>0</v>
      </c>
      <c r="AK155" s="1">
        <f t="array" ref="AK155">0*-1</f>
        <v>0</v>
      </c>
      <c r="AL155" s="10"/>
    </row>
    <row r="156" spans="1:38" s="44" customFormat="1" hidden="1" outlineLevel="1" x14ac:dyDescent="0.35">
      <c r="C156" s="26"/>
      <c r="F156" s="25">
        <v>6800</v>
      </c>
      <c r="G156" s="20" t="s">
        <v>45</v>
      </c>
      <c r="H156" s="2">
        <f t="shared" si="84"/>
        <v>0</v>
      </c>
      <c r="I156" s="1">
        <f t="array" ref="I156">Z156*-1</f>
        <v>0</v>
      </c>
      <c r="J156" s="1">
        <f t="array" ref="J156">AA156*-1</f>
        <v>0</v>
      </c>
      <c r="K156" s="1">
        <f t="array" ref="K156">AB156*-1</f>
        <v>0</v>
      </c>
      <c r="L156" s="1">
        <f t="array" ref="L156">AC156*-1</f>
        <v>0</v>
      </c>
      <c r="M156" s="1">
        <f t="array" ref="M156">AD156*-1</f>
        <v>0</v>
      </c>
      <c r="N156" s="1">
        <f t="array" ref="N156">AE156*-1</f>
        <v>0</v>
      </c>
      <c r="O156" s="1">
        <f t="array" ref="O156">AF156*-1</f>
        <v>0</v>
      </c>
      <c r="P156" s="1">
        <f t="array" ref="P156">AG156*-1</f>
        <v>0</v>
      </c>
      <c r="Q156" s="1">
        <f t="array" ref="Q156">AH156*-1</f>
        <v>0</v>
      </c>
      <c r="R156" s="1">
        <f t="array" ref="R156">AI156*-1</f>
        <v>0</v>
      </c>
      <c r="S156" s="1">
        <f t="array" ref="S156">AJ156*-1</f>
        <v>0</v>
      </c>
      <c r="T156" s="1">
        <f t="array" ref="T156">AK156*-1</f>
        <v>0</v>
      </c>
      <c r="U156" s="22"/>
      <c r="V156" s="10"/>
      <c r="W156" s="12">
        <f t="array" ref="W156">0*-1</f>
        <v>0</v>
      </c>
      <c r="X156" s="12">
        <f t="array" ref="X156">0*-1</f>
        <v>0</v>
      </c>
      <c r="Y156" s="2">
        <f t="shared" si="85"/>
        <v>0</v>
      </c>
      <c r="Z156" s="1">
        <f t="array" ref="Z156">0*-1</f>
        <v>0</v>
      </c>
      <c r="AA156" s="1">
        <f t="array" ref="AA156">0*-1</f>
        <v>0</v>
      </c>
      <c r="AB156" s="1">
        <f t="array" ref="AB156">0*-1</f>
        <v>0</v>
      </c>
      <c r="AC156" s="1">
        <f t="array" ref="AC156">0*-1</f>
        <v>0</v>
      </c>
      <c r="AD156" s="1">
        <f t="array" ref="AD156">0*-1</f>
        <v>0</v>
      </c>
      <c r="AE156" s="1">
        <f t="array" ref="AE156">0*-1</f>
        <v>0</v>
      </c>
      <c r="AF156" s="1">
        <f t="array" ref="AF156">0*-1</f>
        <v>0</v>
      </c>
      <c r="AG156" s="1">
        <f t="array" ref="AG156">0*-1</f>
        <v>0</v>
      </c>
      <c r="AH156" s="1">
        <f t="array" ref="AH156">0*-1</f>
        <v>0</v>
      </c>
      <c r="AI156" s="1">
        <f t="array" ref="AI156">0*-1</f>
        <v>0</v>
      </c>
      <c r="AJ156" s="1">
        <f t="array" ref="AJ156">0*-1</f>
        <v>0</v>
      </c>
      <c r="AK156" s="1">
        <f t="array" ref="AK156">0*-1</f>
        <v>0</v>
      </c>
      <c r="AL156" s="10"/>
    </row>
    <row r="157" spans="1:38" s="44" customFormat="1" hidden="1" outlineLevel="1" x14ac:dyDescent="0.35">
      <c r="C157" s="26"/>
      <c r="F157" s="25">
        <v>6860</v>
      </c>
      <c r="G157" s="20" t="s">
        <v>86</v>
      </c>
      <c r="H157" s="2">
        <f t="shared" si="84"/>
        <v>0</v>
      </c>
      <c r="I157" s="1">
        <f t="array" ref="I157">Z157*-1</f>
        <v>0</v>
      </c>
      <c r="J157" s="1">
        <f t="array" ref="J157">AA157*-1</f>
        <v>0</v>
      </c>
      <c r="K157" s="1">
        <f t="array" ref="K157">AB157*-1</f>
        <v>0</v>
      </c>
      <c r="L157" s="1">
        <f t="array" ref="L157">AC157*-1</f>
        <v>0</v>
      </c>
      <c r="M157" s="1">
        <f t="array" ref="M157">AD157*-1</f>
        <v>0</v>
      </c>
      <c r="N157" s="1">
        <f t="array" ref="N157">AE157*-1</f>
        <v>0</v>
      </c>
      <c r="O157" s="1">
        <f t="array" ref="O157">AF157*-1</f>
        <v>0</v>
      </c>
      <c r="P157" s="1">
        <f t="array" ref="P157">AG157*-1</f>
        <v>0</v>
      </c>
      <c r="Q157" s="1">
        <f t="array" ref="Q157">AH157*-1</f>
        <v>0</v>
      </c>
      <c r="R157" s="1">
        <f t="array" ref="R157">AI157*-1</f>
        <v>0</v>
      </c>
      <c r="S157" s="1">
        <f t="array" ref="S157">AJ157*-1</f>
        <v>0</v>
      </c>
      <c r="T157" s="1">
        <f t="array" ref="T157">AK157*-1</f>
        <v>0</v>
      </c>
      <c r="U157" s="22"/>
      <c r="V157" s="10"/>
      <c r="W157" s="12">
        <f t="array" ref="W157">0*-1</f>
        <v>0</v>
      </c>
      <c r="X157" s="12">
        <f t="array" ref="X157">0*-1</f>
        <v>0</v>
      </c>
      <c r="Y157" s="2">
        <f t="shared" si="85"/>
        <v>0</v>
      </c>
      <c r="Z157" s="1">
        <f t="array" ref="Z157">0*-1</f>
        <v>0</v>
      </c>
      <c r="AA157" s="1">
        <f t="array" ref="AA157">0*-1</f>
        <v>0</v>
      </c>
      <c r="AB157" s="1">
        <f t="array" ref="AB157">0*-1</f>
        <v>0</v>
      </c>
      <c r="AC157" s="1">
        <f t="array" ref="AC157">0*-1</f>
        <v>0</v>
      </c>
      <c r="AD157" s="1">
        <f t="array" ref="AD157">0*-1</f>
        <v>0</v>
      </c>
      <c r="AE157" s="1">
        <f t="array" ref="AE157">0*-1</f>
        <v>0</v>
      </c>
      <c r="AF157" s="1">
        <f t="array" ref="AF157">0*-1</f>
        <v>0</v>
      </c>
      <c r="AG157" s="1">
        <f t="array" ref="AG157">0*-1</f>
        <v>0</v>
      </c>
      <c r="AH157" s="1">
        <f t="array" ref="AH157">0*-1</f>
        <v>0</v>
      </c>
      <c r="AI157" s="1">
        <f t="array" ref="AI157">0*-1</f>
        <v>0</v>
      </c>
      <c r="AJ157" s="1">
        <f t="array" ref="AJ157">0*-1</f>
        <v>0</v>
      </c>
      <c r="AK157" s="1">
        <f t="array" ref="AK157">0*-1</f>
        <v>0</v>
      </c>
      <c r="AL157" s="10"/>
    </row>
    <row r="158" spans="1:38" s="44" customFormat="1" hidden="1" outlineLevel="1" x14ac:dyDescent="0.35">
      <c r="C158" s="26"/>
      <c r="F158" s="25">
        <v>6900</v>
      </c>
      <c r="G158" s="20" t="s">
        <v>97</v>
      </c>
      <c r="H158" s="2">
        <f t="shared" si="84"/>
        <v>0</v>
      </c>
      <c r="I158" s="1">
        <f t="array" ref="I158">Z158*-1</f>
        <v>0</v>
      </c>
      <c r="J158" s="1">
        <f t="array" ref="J158">AA158*-1</f>
        <v>0</v>
      </c>
      <c r="K158" s="1">
        <f t="array" ref="K158">AB158*-1</f>
        <v>0</v>
      </c>
      <c r="L158" s="1">
        <f t="array" ref="L158">AC158*-1</f>
        <v>0</v>
      </c>
      <c r="M158" s="1">
        <f t="array" ref="M158">AD158*-1</f>
        <v>0</v>
      </c>
      <c r="N158" s="1">
        <f t="array" ref="N158">AE158*-1</f>
        <v>0</v>
      </c>
      <c r="O158" s="1">
        <f t="array" ref="O158">AF158*-1</f>
        <v>0</v>
      </c>
      <c r="P158" s="1">
        <f t="array" ref="P158">AG158*-1</f>
        <v>0</v>
      </c>
      <c r="Q158" s="1">
        <f t="array" ref="Q158">AH158*-1</f>
        <v>0</v>
      </c>
      <c r="R158" s="1">
        <f t="array" ref="R158">AI158*-1</f>
        <v>0</v>
      </c>
      <c r="S158" s="1">
        <f t="array" ref="S158">AJ158*-1</f>
        <v>0</v>
      </c>
      <c r="T158" s="1">
        <f t="array" ref="T158">AK158*-1</f>
        <v>0</v>
      </c>
      <c r="U158" s="22"/>
      <c r="V158" s="10"/>
      <c r="W158" s="12">
        <f t="array" ref="W158">0*-1</f>
        <v>0</v>
      </c>
      <c r="X158" s="12">
        <f t="array" ref="X158">0*-1</f>
        <v>0</v>
      </c>
      <c r="Y158" s="2">
        <f t="shared" si="85"/>
        <v>0</v>
      </c>
      <c r="Z158" s="1">
        <f t="array" ref="Z158">0*-1</f>
        <v>0</v>
      </c>
      <c r="AA158" s="1">
        <f t="array" ref="AA158">0*-1</f>
        <v>0</v>
      </c>
      <c r="AB158" s="1">
        <f t="array" ref="AB158">0*-1</f>
        <v>0</v>
      </c>
      <c r="AC158" s="1">
        <f t="array" ref="AC158">0*-1</f>
        <v>0</v>
      </c>
      <c r="AD158" s="1">
        <f t="array" ref="AD158">0*-1</f>
        <v>0</v>
      </c>
      <c r="AE158" s="1">
        <f t="array" ref="AE158">0*-1</f>
        <v>0</v>
      </c>
      <c r="AF158" s="1">
        <f t="array" ref="AF158">0*-1</f>
        <v>0</v>
      </c>
      <c r="AG158" s="1">
        <f t="array" ref="AG158">0*-1</f>
        <v>0</v>
      </c>
      <c r="AH158" s="1">
        <f t="array" ref="AH158">0*-1</f>
        <v>0</v>
      </c>
      <c r="AI158" s="1">
        <f t="array" ref="AI158">0*-1</f>
        <v>0</v>
      </c>
      <c r="AJ158" s="1">
        <f t="array" ref="AJ158">0*-1</f>
        <v>0</v>
      </c>
      <c r="AK158" s="1">
        <f t="array" ref="AK158">0*-1</f>
        <v>0</v>
      </c>
      <c r="AL158" s="10"/>
    </row>
    <row r="159" spans="1:38" s="44" customFormat="1" hidden="1" outlineLevel="1" x14ac:dyDescent="0.35">
      <c r="C159" s="26"/>
      <c r="F159" s="25">
        <v>6940</v>
      </c>
      <c r="G159" s="20" t="s">
        <v>10</v>
      </c>
      <c r="H159" s="2">
        <f t="shared" si="84"/>
        <v>0</v>
      </c>
      <c r="I159" s="1">
        <f t="array" ref="I159">Z159*-1</f>
        <v>0</v>
      </c>
      <c r="J159" s="1">
        <f t="array" ref="J159">AA159*-1</f>
        <v>0</v>
      </c>
      <c r="K159" s="1">
        <f t="array" ref="K159">AB159*-1</f>
        <v>0</v>
      </c>
      <c r="L159" s="1">
        <f t="array" ref="L159">AC159*-1</f>
        <v>0</v>
      </c>
      <c r="M159" s="1">
        <f t="array" ref="M159">AD159*-1</f>
        <v>0</v>
      </c>
      <c r="N159" s="1">
        <f t="array" ref="N159">AE159*-1</f>
        <v>0</v>
      </c>
      <c r="O159" s="1">
        <f t="array" ref="O159">AF159*-1</f>
        <v>0</v>
      </c>
      <c r="P159" s="1">
        <f t="array" ref="P159">AG159*-1</f>
        <v>0</v>
      </c>
      <c r="Q159" s="1">
        <f t="array" ref="Q159">AH159*-1</f>
        <v>0</v>
      </c>
      <c r="R159" s="1">
        <f t="array" ref="R159">AI159*-1</f>
        <v>0</v>
      </c>
      <c r="S159" s="1">
        <f t="array" ref="S159">AJ159*-1</f>
        <v>0</v>
      </c>
      <c r="T159" s="1">
        <f t="array" ref="T159">AK159*-1</f>
        <v>0</v>
      </c>
      <c r="U159" s="22"/>
      <c r="V159" s="10"/>
      <c r="W159" s="12">
        <f t="array" ref="W159">0*-1</f>
        <v>0</v>
      </c>
      <c r="X159" s="12">
        <f t="array" ref="X159">0*-1</f>
        <v>0</v>
      </c>
      <c r="Y159" s="2">
        <f t="shared" si="85"/>
        <v>0</v>
      </c>
      <c r="Z159" s="1">
        <f t="array" ref="Z159">0*-1</f>
        <v>0</v>
      </c>
      <c r="AA159" s="1">
        <f t="array" ref="AA159">0*-1</f>
        <v>0</v>
      </c>
      <c r="AB159" s="1">
        <f t="array" ref="AB159">0*-1</f>
        <v>0</v>
      </c>
      <c r="AC159" s="1">
        <f t="array" ref="AC159">0*-1</f>
        <v>0</v>
      </c>
      <c r="AD159" s="1">
        <f t="array" ref="AD159">0*-1</f>
        <v>0</v>
      </c>
      <c r="AE159" s="1">
        <f t="array" ref="AE159">0*-1</f>
        <v>0</v>
      </c>
      <c r="AF159" s="1">
        <f t="array" ref="AF159">0*-1</f>
        <v>0</v>
      </c>
      <c r="AG159" s="1">
        <f t="array" ref="AG159">0*-1</f>
        <v>0</v>
      </c>
      <c r="AH159" s="1">
        <f t="array" ref="AH159">0*-1</f>
        <v>0</v>
      </c>
      <c r="AI159" s="1">
        <f t="array" ref="AI159">0*-1</f>
        <v>0</v>
      </c>
      <c r="AJ159" s="1">
        <f t="array" ref="AJ159">0*-1</f>
        <v>0</v>
      </c>
      <c r="AK159" s="1">
        <f t="array" ref="AK159">0*-1</f>
        <v>0</v>
      </c>
      <c r="AL159" s="10"/>
    </row>
    <row r="160" spans="1:38" s="44" customFormat="1" hidden="1" outlineLevel="1" x14ac:dyDescent="0.35">
      <c r="C160" s="26"/>
      <c r="F160" s="25">
        <v>7100</v>
      </c>
      <c r="G160" s="20" t="s">
        <v>46</v>
      </c>
      <c r="H160" s="2">
        <f t="shared" si="84"/>
        <v>0</v>
      </c>
      <c r="I160" s="1">
        <f t="array" ref="I160">Z160*-1</f>
        <v>0</v>
      </c>
      <c r="J160" s="1">
        <f t="array" ref="J160">AA160*-1</f>
        <v>0</v>
      </c>
      <c r="K160" s="1">
        <f t="array" ref="K160">AB160*-1</f>
        <v>0</v>
      </c>
      <c r="L160" s="1">
        <f t="array" ref="L160">AC160*-1</f>
        <v>0</v>
      </c>
      <c r="M160" s="1">
        <f t="array" ref="M160">AD160*-1</f>
        <v>0</v>
      </c>
      <c r="N160" s="1">
        <f t="array" ref="N160">AE160*-1</f>
        <v>0</v>
      </c>
      <c r="O160" s="1">
        <f t="array" ref="O160">AF160*-1</f>
        <v>0</v>
      </c>
      <c r="P160" s="1">
        <f t="array" ref="P160">AG160*-1</f>
        <v>0</v>
      </c>
      <c r="Q160" s="1">
        <f t="array" ref="Q160">AH160*-1</f>
        <v>0</v>
      </c>
      <c r="R160" s="1">
        <f t="array" ref="R160">AI160*-1</f>
        <v>0</v>
      </c>
      <c r="S160" s="1">
        <f t="array" ref="S160">AJ160*-1</f>
        <v>0</v>
      </c>
      <c r="T160" s="1">
        <f t="array" ref="T160">AK160*-1</f>
        <v>0</v>
      </c>
      <c r="U160" s="22"/>
      <c r="V160" s="10"/>
      <c r="W160" s="12">
        <f t="array" ref="W160">0*-1</f>
        <v>0</v>
      </c>
      <c r="X160" s="12">
        <f t="array" ref="X160">0*-1</f>
        <v>0</v>
      </c>
      <c r="Y160" s="2">
        <f t="shared" si="85"/>
        <v>0</v>
      </c>
      <c r="Z160" s="1">
        <f t="array" ref="Z160">0*-1</f>
        <v>0</v>
      </c>
      <c r="AA160" s="1">
        <f t="array" ref="AA160">0*-1</f>
        <v>0</v>
      </c>
      <c r="AB160" s="1">
        <f t="array" ref="AB160">0*-1</f>
        <v>0</v>
      </c>
      <c r="AC160" s="1">
        <f t="array" ref="AC160">0*-1</f>
        <v>0</v>
      </c>
      <c r="AD160" s="1">
        <f t="array" ref="AD160">0*-1</f>
        <v>0</v>
      </c>
      <c r="AE160" s="1">
        <f t="array" ref="AE160">0*-1</f>
        <v>0</v>
      </c>
      <c r="AF160" s="1">
        <f t="array" ref="AF160">0*-1</f>
        <v>0</v>
      </c>
      <c r="AG160" s="1">
        <f t="array" ref="AG160">0*-1</f>
        <v>0</v>
      </c>
      <c r="AH160" s="1">
        <f t="array" ref="AH160">0*-1</f>
        <v>0</v>
      </c>
      <c r="AI160" s="1">
        <f t="array" ref="AI160">0*-1</f>
        <v>0</v>
      </c>
      <c r="AJ160" s="1">
        <f t="array" ref="AJ160">0*-1</f>
        <v>0</v>
      </c>
      <c r="AK160" s="1">
        <f t="array" ref="AK160">0*-1</f>
        <v>0</v>
      </c>
      <c r="AL160" s="10"/>
    </row>
    <row r="161" spans="1:38" s="44" customFormat="1" hidden="1" outlineLevel="1" x14ac:dyDescent="0.35">
      <c r="C161" s="26"/>
      <c r="F161" s="25">
        <v>7140</v>
      </c>
      <c r="G161" s="20" t="s">
        <v>70</v>
      </c>
      <c r="H161" s="2">
        <f t="shared" si="84"/>
        <v>-5000</v>
      </c>
      <c r="I161" s="1">
        <f t="array" ref="I161">Z161*-1</f>
        <v>-5000</v>
      </c>
      <c r="J161" s="1">
        <f t="array" ref="J161">AA161*-1</f>
        <v>0</v>
      </c>
      <c r="K161" s="1">
        <f t="array" ref="K161">AB161*-1</f>
        <v>0</v>
      </c>
      <c r="L161" s="1">
        <f t="array" ref="L161">AC161*-1</f>
        <v>0</v>
      </c>
      <c r="M161" s="1">
        <f t="array" ref="M161">AD161*-1</f>
        <v>0</v>
      </c>
      <c r="N161" s="1">
        <f t="array" ref="N161">AE161*-1</f>
        <v>0</v>
      </c>
      <c r="O161" s="1">
        <f t="array" ref="O161">AF161*-1</f>
        <v>0</v>
      </c>
      <c r="P161" s="1">
        <f t="array" ref="P161">AG161*-1</f>
        <v>0</v>
      </c>
      <c r="Q161" s="1">
        <f t="array" ref="Q161">AH161*-1</f>
        <v>0</v>
      </c>
      <c r="R161" s="1">
        <f t="array" ref="R161">AI161*-1</f>
        <v>0</v>
      </c>
      <c r="S161" s="1">
        <f t="array" ref="S161">AJ161*-1</f>
        <v>0</v>
      </c>
      <c r="T161" s="1">
        <f t="array" ref="T161">AK161*-1</f>
        <v>0</v>
      </c>
      <c r="U161" s="22"/>
      <c r="V161" s="10"/>
      <c r="W161" s="12">
        <f t="array" ref="W161">0*-1</f>
        <v>0</v>
      </c>
      <c r="X161" s="12">
        <f t="array" ref="X161">0*-1</f>
        <v>0</v>
      </c>
      <c r="Y161" s="2">
        <f t="shared" si="85"/>
        <v>5000</v>
      </c>
      <c r="Z161" s="1">
        <f t="array" ref="Z161">-5000*-1</f>
        <v>5000</v>
      </c>
      <c r="AA161" s="1">
        <f t="array" ref="AA161">0*-1</f>
        <v>0</v>
      </c>
      <c r="AB161" s="1">
        <f t="array" ref="AB161">0*-1</f>
        <v>0</v>
      </c>
      <c r="AC161" s="1">
        <f t="array" ref="AC161">0*-1</f>
        <v>0</v>
      </c>
      <c r="AD161" s="1">
        <f t="array" ref="AD161">0*-1</f>
        <v>0</v>
      </c>
      <c r="AE161" s="1">
        <f t="array" ref="AE161">0*-1</f>
        <v>0</v>
      </c>
      <c r="AF161" s="1">
        <f t="array" ref="AF161">0*-1</f>
        <v>0</v>
      </c>
      <c r="AG161" s="1">
        <f t="array" ref="AG161">0*-1</f>
        <v>0</v>
      </c>
      <c r="AH161" s="1">
        <f t="array" ref="AH161">0*-1</f>
        <v>0</v>
      </c>
      <c r="AI161" s="1">
        <f t="array" ref="AI161">0*-1</f>
        <v>0</v>
      </c>
      <c r="AJ161" s="1">
        <f t="array" ref="AJ161">0*-1</f>
        <v>0</v>
      </c>
      <c r="AK161" s="1">
        <f t="array" ref="AK161">0*-1</f>
        <v>0</v>
      </c>
      <c r="AL161" s="10"/>
    </row>
    <row r="162" spans="1:38" s="44" customFormat="1" hidden="1" outlineLevel="1" x14ac:dyDescent="0.35">
      <c r="C162" s="26"/>
      <c r="F162" s="25">
        <v>7145</v>
      </c>
      <c r="G162" s="20" t="s">
        <v>27</v>
      </c>
      <c r="H162" s="2">
        <f t="shared" si="84"/>
        <v>-5000</v>
      </c>
      <c r="I162" s="1">
        <f t="array" ref="I162">Z162*-1</f>
        <v>-5000</v>
      </c>
      <c r="J162" s="1">
        <f t="array" ref="J162">AA162*-1</f>
        <v>0</v>
      </c>
      <c r="K162" s="1">
        <f t="array" ref="K162">AB162*-1</f>
        <v>0</v>
      </c>
      <c r="L162" s="1">
        <f t="array" ref="L162">AC162*-1</f>
        <v>0</v>
      </c>
      <c r="M162" s="1">
        <f t="array" ref="M162">AD162*-1</f>
        <v>0</v>
      </c>
      <c r="N162" s="1">
        <f t="array" ref="N162">AE162*-1</f>
        <v>0</v>
      </c>
      <c r="O162" s="1">
        <f t="array" ref="O162">AF162*-1</f>
        <v>0</v>
      </c>
      <c r="P162" s="1">
        <f t="array" ref="P162">AG162*-1</f>
        <v>0</v>
      </c>
      <c r="Q162" s="1">
        <f t="array" ref="Q162">AH162*-1</f>
        <v>0</v>
      </c>
      <c r="R162" s="1">
        <f t="array" ref="R162">AI162*-1</f>
        <v>0</v>
      </c>
      <c r="S162" s="1">
        <f t="array" ref="S162">AJ162*-1</f>
        <v>0</v>
      </c>
      <c r="T162" s="1">
        <f t="array" ref="T162">AK162*-1</f>
        <v>0</v>
      </c>
      <c r="U162" s="22"/>
      <c r="V162" s="10"/>
      <c r="W162" s="12">
        <f t="array" ref="W162">0*-1</f>
        <v>0</v>
      </c>
      <c r="X162" s="12">
        <f t="array" ref="X162">0*-1</f>
        <v>0</v>
      </c>
      <c r="Y162" s="2">
        <f t="shared" si="85"/>
        <v>5000</v>
      </c>
      <c r="Z162" s="1">
        <f t="array" ref="Z162">-5000*-1</f>
        <v>5000</v>
      </c>
      <c r="AA162" s="1">
        <f t="array" ref="AA162">0*-1</f>
        <v>0</v>
      </c>
      <c r="AB162" s="1">
        <f t="array" ref="AB162">0*-1</f>
        <v>0</v>
      </c>
      <c r="AC162" s="1">
        <f t="array" ref="AC162">0*-1</f>
        <v>0</v>
      </c>
      <c r="AD162" s="1">
        <f t="array" ref="AD162">0*-1</f>
        <v>0</v>
      </c>
      <c r="AE162" s="1">
        <f t="array" ref="AE162">0*-1</f>
        <v>0</v>
      </c>
      <c r="AF162" s="1">
        <f t="array" ref="AF162">0*-1</f>
        <v>0</v>
      </c>
      <c r="AG162" s="1">
        <f t="array" ref="AG162">0*-1</f>
        <v>0</v>
      </c>
      <c r="AH162" s="1">
        <f t="array" ref="AH162">0*-1</f>
        <v>0</v>
      </c>
      <c r="AI162" s="1">
        <f t="array" ref="AI162">0*-1</f>
        <v>0</v>
      </c>
      <c r="AJ162" s="1">
        <f t="array" ref="AJ162">0*-1</f>
        <v>0</v>
      </c>
      <c r="AK162" s="1">
        <f t="array" ref="AK162">0*-1</f>
        <v>0</v>
      </c>
      <c r="AL162" s="10"/>
    </row>
    <row r="163" spans="1:38" s="44" customFormat="1" hidden="1" outlineLevel="1" x14ac:dyDescent="0.35">
      <c r="C163" s="26"/>
      <c r="F163" s="25">
        <v>7360</v>
      </c>
      <c r="G163" s="20" t="s">
        <v>75</v>
      </c>
      <c r="H163" s="2">
        <f t="shared" si="84"/>
        <v>0</v>
      </c>
      <c r="I163" s="1">
        <f t="array" ref="I163">Z163*-1</f>
        <v>0</v>
      </c>
      <c r="J163" s="1">
        <f t="array" ref="J163">AA163*-1</f>
        <v>0</v>
      </c>
      <c r="K163" s="1">
        <f t="array" ref="K163">AB163*-1</f>
        <v>0</v>
      </c>
      <c r="L163" s="1">
        <f t="array" ref="L163">AC163*-1</f>
        <v>0</v>
      </c>
      <c r="M163" s="1">
        <f t="array" ref="M163">AD163*-1</f>
        <v>0</v>
      </c>
      <c r="N163" s="1">
        <f t="array" ref="N163">AE163*-1</f>
        <v>0</v>
      </c>
      <c r="O163" s="1">
        <f t="array" ref="O163">AF163*-1</f>
        <v>0</v>
      </c>
      <c r="P163" s="1">
        <f t="array" ref="P163">AG163*-1</f>
        <v>0</v>
      </c>
      <c r="Q163" s="1">
        <f t="array" ref="Q163">AH163*-1</f>
        <v>0</v>
      </c>
      <c r="R163" s="1">
        <f t="array" ref="R163">AI163*-1</f>
        <v>0</v>
      </c>
      <c r="S163" s="1">
        <f t="array" ref="S163">AJ163*-1</f>
        <v>0</v>
      </c>
      <c r="T163" s="1">
        <f t="array" ref="T163">AK163*-1</f>
        <v>0</v>
      </c>
      <c r="U163" s="22"/>
      <c r="V163" s="10"/>
      <c r="W163" s="12">
        <f t="array" ref="W163">0*-1</f>
        <v>0</v>
      </c>
      <c r="X163" s="12">
        <f t="array" ref="X163">0*-1</f>
        <v>0</v>
      </c>
      <c r="Y163" s="2">
        <f t="shared" si="85"/>
        <v>0</v>
      </c>
      <c r="Z163" s="1">
        <f t="array" ref="Z163">0*-1</f>
        <v>0</v>
      </c>
      <c r="AA163" s="1">
        <f t="array" ref="AA163">0*-1</f>
        <v>0</v>
      </c>
      <c r="AB163" s="1">
        <f t="array" ref="AB163">0*-1</f>
        <v>0</v>
      </c>
      <c r="AC163" s="1">
        <f t="array" ref="AC163">0*-1</f>
        <v>0</v>
      </c>
      <c r="AD163" s="1">
        <f t="array" ref="AD163">0*-1</f>
        <v>0</v>
      </c>
      <c r="AE163" s="1">
        <f t="array" ref="AE163">0*-1</f>
        <v>0</v>
      </c>
      <c r="AF163" s="1">
        <f t="array" ref="AF163">0*-1</f>
        <v>0</v>
      </c>
      <c r="AG163" s="1">
        <f t="array" ref="AG163">0*-1</f>
        <v>0</v>
      </c>
      <c r="AH163" s="1">
        <f t="array" ref="AH163">0*-1</f>
        <v>0</v>
      </c>
      <c r="AI163" s="1">
        <f t="array" ref="AI163">0*-1</f>
        <v>0</v>
      </c>
      <c r="AJ163" s="1">
        <f t="array" ref="AJ163">0*-1</f>
        <v>0</v>
      </c>
      <c r="AK163" s="1">
        <f t="array" ref="AK163">0*-1</f>
        <v>0</v>
      </c>
      <c r="AL163" s="10"/>
    </row>
    <row r="164" spans="1:38" s="44" customFormat="1" hidden="1" outlineLevel="1" x14ac:dyDescent="0.35">
      <c r="C164" s="26"/>
      <c r="F164" s="25">
        <v>7420</v>
      </c>
      <c r="G164" s="20" t="s">
        <v>11</v>
      </c>
      <c r="H164" s="2">
        <f t="shared" si="84"/>
        <v>0</v>
      </c>
      <c r="I164" s="1">
        <f t="array" ref="I164">Z164*-1</f>
        <v>0</v>
      </c>
      <c r="J164" s="1">
        <f t="array" ref="J164">AA164*-1</f>
        <v>0</v>
      </c>
      <c r="K164" s="1">
        <f t="array" ref="K164">AB164*-1</f>
        <v>0</v>
      </c>
      <c r="L164" s="1">
        <f t="array" ref="L164">AC164*-1</f>
        <v>0</v>
      </c>
      <c r="M164" s="1">
        <f t="array" ref="M164">AD164*-1</f>
        <v>0</v>
      </c>
      <c r="N164" s="1">
        <f t="array" ref="N164">AE164*-1</f>
        <v>0</v>
      </c>
      <c r="O164" s="1">
        <f t="array" ref="O164">AF164*-1</f>
        <v>0</v>
      </c>
      <c r="P164" s="1">
        <f t="array" ref="P164">AG164*-1</f>
        <v>0</v>
      </c>
      <c r="Q164" s="1">
        <f t="array" ref="Q164">AH164*-1</f>
        <v>0</v>
      </c>
      <c r="R164" s="1">
        <f t="array" ref="R164">AI164*-1</f>
        <v>0</v>
      </c>
      <c r="S164" s="1">
        <f t="array" ref="S164">AJ164*-1</f>
        <v>0</v>
      </c>
      <c r="T164" s="1">
        <f t="array" ref="T164">AK164*-1</f>
        <v>0</v>
      </c>
      <c r="U164" s="22"/>
      <c r="V164" s="10"/>
      <c r="W164" s="12">
        <f t="array" ref="W164">0*-1</f>
        <v>0</v>
      </c>
      <c r="X164" s="12">
        <f t="array" ref="X164">0*-1</f>
        <v>0</v>
      </c>
      <c r="Y164" s="2">
        <f t="shared" si="85"/>
        <v>0</v>
      </c>
      <c r="Z164" s="1">
        <f t="array" ref="Z164">0*-1</f>
        <v>0</v>
      </c>
      <c r="AA164" s="1">
        <f t="array" ref="AA164">0*-1</f>
        <v>0</v>
      </c>
      <c r="AB164" s="1">
        <f t="array" ref="AB164">0*-1</f>
        <v>0</v>
      </c>
      <c r="AC164" s="1">
        <f t="array" ref="AC164">0*-1</f>
        <v>0</v>
      </c>
      <c r="AD164" s="1">
        <f t="array" ref="AD164">0*-1</f>
        <v>0</v>
      </c>
      <c r="AE164" s="1">
        <f t="array" ref="AE164">0*-1</f>
        <v>0</v>
      </c>
      <c r="AF164" s="1">
        <f t="array" ref="AF164">0*-1</f>
        <v>0</v>
      </c>
      <c r="AG164" s="1">
        <f t="array" ref="AG164">0*-1</f>
        <v>0</v>
      </c>
      <c r="AH164" s="1">
        <f t="array" ref="AH164">0*-1</f>
        <v>0</v>
      </c>
      <c r="AI164" s="1">
        <f t="array" ref="AI164">0*-1</f>
        <v>0</v>
      </c>
      <c r="AJ164" s="1">
        <f t="array" ref="AJ164">0*-1</f>
        <v>0</v>
      </c>
      <c r="AK164" s="1">
        <f t="array" ref="AK164">0*-1</f>
        <v>0</v>
      </c>
      <c r="AL164" s="10"/>
    </row>
    <row r="165" spans="1:38" s="44" customFormat="1" hidden="1" outlineLevel="1" x14ac:dyDescent="0.35">
      <c r="C165" s="26"/>
      <c r="F165" s="25">
        <v>7770</v>
      </c>
      <c r="G165" s="20" t="s">
        <v>8</v>
      </c>
      <c r="H165" s="2">
        <f t="shared" si="84"/>
        <v>0</v>
      </c>
      <c r="I165" s="1">
        <f t="array" ref="I165">Z165*-1</f>
        <v>0</v>
      </c>
      <c r="J165" s="1">
        <f t="array" ref="J165">AA165*-1</f>
        <v>0</v>
      </c>
      <c r="K165" s="1">
        <f t="array" ref="K165">AB165*-1</f>
        <v>0</v>
      </c>
      <c r="L165" s="1">
        <f t="array" ref="L165">AC165*-1</f>
        <v>0</v>
      </c>
      <c r="M165" s="1">
        <f t="array" ref="M165">AD165*-1</f>
        <v>0</v>
      </c>
      <c r="N165" s="1">
        <f t="array" ref="N165">AE165*-1</f>
        <v>0</v>
      </c>
      <c r="O165" s="1">
        <f t="array" ref="O165">AF165*-1</f>
        <v>0</v>
      </c>
      <c r="P165" s="1">
        <f t="array" ref="P165">AG165*-1</f>
        <v>0</v>
      </c>
      <c r="Q165" s="1">
        <f t="array" ref="Q165">AH165*-1</f>
        <v>0</v>
      </c>
      <c r="R165" s="1">
        <f t="array" ref="R165">AI165*-1</f>
        <v>0</v>
      </c>
      <c r="S165" s="1">
        <f t="array" ref="S165">AJ165*-1</f>
        <v>0</v>
      </c>
      <c r="T165" s="1">
        <f t="array" ref="T165">AK165*-1</f>
        <v>0</v>
      </c>
      <c r="U165" s="22"/>
      <c r="V165" s="10"/>
      <c r="W165" s="12">
        <f t="array" ref="W165">0*-1</f>
        <v>0</v>
      </c>
      <c r="X165" s="12">
        <f t="array" ref="X165">0*-1</f>
        <v>0</v>
      </c>
      <c r="Y165" s="2">
        <f t="shared" si="85"/>
        <v>0</v>
      </c>
      <c r="Z165" s="1">
        <f t="array" ref="Z165">0*-1</f>
        <v>0</v>
      </c>
      <c r="AA165" s="1">
        <f t="array" ref="AA165">0*-1</f>
        <v>0</v>
      </c>
      <c r="AB165" s="1">
        <f t="array" ref="AB165">0*-1</f>
        <v>0</v>
      </c>
      <c r="AC165" s="1">
        <f t="array" ref="AC165">0*-1</f>
        <v>0</v>
      </c>
      <c r="AD165" s="1">
        <f t="array" ref="AD165">0*-1</f>
        <v>0</v>
      </c>
      <c r="AE165" s="1">
        <f t="array" ref="AE165">0*-1</f>
        <v>0</v>
      </c>
      <c r="AF165" s="1">
        <f t="array" ref="AF165">0*-1</f>
        <v>0</v>
      </c>
      <c r="AG165" s="1">
        <f t="array" ref="AG165">0*-1</f>
        <v>0</v>
      </c>
      <c r="AH165" s="1">
        <f t="array" ref="AH165">0*-1</f>
        <v>0</v>
      </c>
      <c r="AI165" s="1">
        <f t="array" ref="AI165">0*-1</f>
        <v>0</v>
      </c>
      <c r="AJ165" s="1">
        <f t="array" ref="AJ165">0*-1</f>
        <v>0</v>
      </c>
      <c r="AK165" s="1">
        <f t="array" ref="AK165">0*-1</f>
        <v>0</v>
      </c>
      <c r="AL165" s="10"/>
    </row>
    <row r="166" spans="1:38" s="44" customFormat="1" ht="15.65" customHeight="1" collapsed="1" x14ac:dyDescent="0.35">
      <c r="A166" s="6">
        <f t="array" ref="A166">IFERROR(93000030,"0")</f>
        <v>93000030</v>
      </c>
      <c r="B166" s="6" t="s">
        <v>36</v>
      </c>
      <c r="C166" s="8">
        <f>IF(A166="","0",A166)</f>
        <v>93000030</v>
      </c>
      <c r="D166" s="24" t="str">
        <f>IF(C166="0","(Ingen Verdi)",B166)</f>
        <v>Politisk påvirkningsarbeid - Region Vest</v>
      </c>
      <c r="E166" s="18">
        <v>930</v>
      </c>
      <c r="H166" s="2">
        <f>SUM(I166:T166)</f>
        <v>-21410</v>
      </c>
      <c r="I166" s="2">
        <f t="shared" ref="I166:T166" si="93">SUM(0)+SUM(I141)+SUM(I142)+SUM(0)+SUM(I143)+SUM(0)+SUM(I144)+SUM(0)+SUM(0)+SUM(I145)+SUM(I146)+SUM(I147)+SUM(I148)+SUM(I149:I165)</f>
        <v>-21410</v>
      </c>
      <c r="J166" s="2">
        <f t="shared" si="93"/>
        <v>0</v>
      </c>
      <c r="K166" s="2">
        <f t="shared" si="93"/>
        <v>0</v>
      </c>
      <c r="L166" s="2">
        <f t="shared" si="93"/>
        <v>0</v>
      </c>
      <c r="M166" s="2">
        <f t="shared" si="93"/>
        <v>0</v>
      </c>
      <c r="N166" s="2">
        <f t="shared" si="93"/>
        <v>0</v>
      </c>
      <c r="O166" s="2">
        <f t="shared" si="93"/>
        <v>0</v>
      </c>
      <c r="P166" s="2">
        <f t="shared" si="93"/>
        <v>0</v>
      </c>
      <c r="Q166" s="2">
        <f t="shared" si="93"/>
        <v>0</v>
      </c>
      <c r="R166" s="2">
        <f t="shared" si="93"/>
        <v>0</v>
      </c>
      <c r="S166" s="2">
        <f t="shared" si="93"/>
        <v>0</v>
      </c>
      <c r="T166" s="2">
        <f t="shared" si="93"/>
        <v>0</v>
      </c>
      <c r="U166" s="21"/>
      <c r="V166" s="19"/>
      <c r="W166" s="2">
        <f t="shared" ref="W166:X166" si="94">SUM(0)+SUM(W141)+SUM(W142)+SUM(0)+SUM(W143)+SUM(0)+SUM(W144)+SUM(0)+SUM(0)+SUM(W145)+SUM(W146)+SUM(W147)+SUM(W148)+SUM(W149:W165)</f>
        <v>0</v>
      </c>
      <c r="X166" s="2">
        <f t="shared" si="94"/>
        <v>0</v>
      </c>
      <c r="Y166" s="2">
        <f>SUM(Z166:AK166)</f>
        <v>21410</v>
      </c>
      <c r="Z166" s="2">
        <f t="shared" ref="Z166:AK166" si="95">SUM(0)+SUM(Z141)+SUM(Z142)+SUM(0)+SUM(Z143)+SUM(0)+SUM(Z144)+SUM(0)+SUM(0)+SUM(Z145)+SUM(Z146)+SUM(Z147)+SUM(Z148)+SUM(Z149:Z165)</f>
        <v>21410</v>
      </c>
      <c r="AA166" s="2">
        <f t="shared" si="95"/>
        <v>0</v>
      </c>
      <c r="AB166" s="2">
        <f t="shared" si="95"/>
        <v>0</v>
      </c>
      <c r="AC166" s="2">
        <f t="shared" si="95"/>
        <v>0</v>
      </c>
      <c r="AD166" s="2">
        <f t="shared" si="95"/>
        <v>0</v>
      </c>
      <c r="AE166" s="2">
        <f t="shared" si="95"/>
        <v>0</v>
      </c>
      <c r="AF166" s="2">
        <f t="shared" si="95"/>
        <v>0</v>
      </c>
      <c r="AG166" s="2">
        <f t="shared" si="95"/>
        <v>0</v>
      </c>
      <c r="AH166" s="2">
        <f t="shared" si="95"/>
        <v>0</v>
      </c>
      <c r="AI166" s="2">
        <f t="shared" si="95"/>
        <v>0</v>
      </c>
      <c r="AJ166" s="2">
        <f t="shared" si="95"/>
        <v>0</v>
      </c>
      <c r="AK166" s="2">
        <f t="shared" si="95"/>
        <v>0</v>
      </c>
    </row>
    <row r="167" spans="1:38" s="44" customFormat="1" ht="15.65" hidden="1" customHeight="1" outlineLevel="1" x14ac:dyDescent="0.35">
      <c r="A167" s="6"/>
      <c r="B167" s="6"/>
      <c r="C167" s="8"/>
      <c r="D167" s="8"/>
      <c r="E167" s="18"/>
      <c r="F167" s="25">
        <v>4540</v>
      </c>
      <c r="G167" s="44" t="s">
        <v>95</v>
      </c>
      <c r="H167" s="2">
        <f t="shared" ref="H167:H168" si="96">SUM(I167:T167)</f>
        <v>0</v>
      </c>
      <c r="I167" s="1">
        <f t="array" ref="I167">Z167*-1</f>
        <v>0</v>
      </c>
      <c r="J167" s="1">
        <f t="array" ref="J167">AA167*-1</f>
        <v>0</v>
      </c>
      <c r="K167" s="1">
        <f t="array" ref="K167">AB167*-1</f>
        <v>0</v>
      </c>
      <c r="L167" s="1">
        <f t="array" ref="L167">AC167*-1</f>
        <v>0</v>
      </c>
      <c r="M167" s="1">
        <f t="array" ref="M167">AD167*-1</f>
        <v>0</v>
      </c>
      <c r="N167" s="1">
        <f t="array" ref="N167">AE167*-1</f>
        <v>0</v>
      </c>
      <c r="O167" s="1">
        <f t="array" ref="O167">AF167*-1</f>
        <v>0</v>
      </c>
      <c r="P167" s="1">
        <f t="array" ref="P167">AG167*-1</f>
        <v>0</v>
      </c>
      <c r="Q167" s="1">
        <f t="array" ref="Q167">AH167*-1</f>
        <v>0</v>
      </c>
      <c r="R167" s="1">
        <f t="array" ref="R167">AI167*-1</f>
        <v>0</v>
      </c>
      <c r="S167" s="1">
        <f t="array" ref="S167">AJ167*-1</f>
        <v>0</v>
      </c>
      <c r="T167" s="1">
        <f t="array" ref="T167">AK167*-1</f>
        <v>0</v>
      </c>
      <c r="U167" s="8"/>
      <c r="W167" s="12">
        <f t="array" ref="W167">0*-1</f>
        <v>0</v>
      </c>
      <c r="X167" s="12">
        <f t="array" ref="X167">0*-1</f>
        <v>0</v>
      </c>
      <c r="Y167" s="2">
        <f t="shared" ref="Y167:Y168" si="97">SUM(Z167:AK167)</f>
        <v>0</v>
      </c>
      <c r="Z167" s="1">
        <f t="array" ref="Z167">0*-1</f>
        <v>0</v>
      </c>
      <c r="AA167" s="1">
        <f t="array" ref="AA167">0*-1</f>
        <v>0</v>
      </c>
      <c r="AB167" s="1">
        <f t="array" ref="AB167">0*-1</f>
        <v>0</v>
      </c>
      <c r="AC167" s="1">
        <f t="array" ref="AC167">0*-1</f>
        <v>0</v>
      </c>
      <c r="AD167" s="1">
        <f t="array" ref="AD167">0*-1</f>
        <v>0</v>
      </c>
      <c r="AE167" s="1">
        <f t="array" ref="AE167">0*-1</f>
        <v>0</v>
      </c>
      <c r="AF167" s="1">
        <f t="array" ref="AF167">0*-1</f>
        <v>0</v>
      </c>
      <c r="AG167" s="1">
        <f t="array" ref="AG167">0*-1</f>
        <v>0</v>
      </c>
      <c r="AH167" s="1">
        <f t="array" ref="AH167">0*-1</f>
        <v>0</v>
      </c>
      <c r="AI167" s="1">
        <f t="array" ref="AI167">0*-1</f>
        <v>0</v>
      </c>
      <c r="AJ167" s="1">
        <f t="array" ref="AJ167">0*-1</f>
        <v>0</v>
      </c>
      <c r="AK167" s="1">
        <f t="array" ref="AK167">0*-1</f>
        <v>0</v>
      </c>
    </row>
    <row r="168" spans="1:38" s="44" customFormat="1" ht="15.65" hidden="1" customHeight="1" outlineLevel="1" x14ac:dyDescent="0.35">
      <c r="A168" s="6"/>
      <c r="B168" s="6"/>
      <c r="C168" s="8"/>
      <c r="D168" s="8"/>
      <c r="E168" s="18"/>
      <c r="F168" s="25">
        <v>5000</v>
      </c>
      <c r="G168" s="44" t="s">
        <v>73</v>
      </c>
      <c r="H168" s="2">
        <f t="shared" si="96"/>
        <v>0</v>
      </c>
      <c r="I168" s="1">
        <f t="array" ref="I168">Z168*-1</f>
        <v>0</v>
      </c>
      <c r="J168" s="1">
        <f t="array" ref="J168">AA168*-1</f>
        <v>0</v>
      </c>
      <c r="K168" s="1">
        <f t="array" ref="K168">AB168*-1</f>
        <v>0</v>
      </c>
      <c r="L168" s="1">
        <f t="array" ref="L168">AC168*-1</f>
        <v>0</v>
      </c>
      <c r="M168" s="1">
        <f t="array" ref="M168">AD168*-1</f>
        <v>0</v>
      </c>
      <c r="N168" s="1">
        <f t="array" ref="N168">AE168*-1</f>
        <v>0</v>
      </c>
      <c r="O168" s="1">
        <f t="array" ref="O168">AF168*-1</f>
        <v>0</v>
      </c>
      <c r="P168" s="1">
        <f t="array" ref="P168">AG168*-1</f>
        <v>0</v>
      </c>
      <c r="Q168" s="1">
        <f t="array" ref="Q168">AH168*-1</f>
        <v>0</v>
      </c>
      <c r="R168" s="1">
        <f t="array" ref="R168">AI168*-1</f>
        <v>0</v>
      </c>
      <c r="S168" s="1">
        <f t="array" ref="S168">AJ168*-1</f>
        <v>0</v>
      </c>
      <c r="T168" s="1">
        <f t="array" ref="T168">AK168*-1</f>
        <v>0</v>
      </c>
      <c r="U168" s="8"/>
      <c r="W168" s="12">
        <f t="array" ref="W168">0*-1</f>
        <v>0</v>
      </c>
      <c r="X168" s="12">
        <f t="array" ref="X168">0*-1</f>
        <v>0</v>
      </c>
      <c r="Y168" s="2">
        <f t="shared" si="97"/>
        <v>0</v>
      </c>
      <c r="Z168" s="1">
        <f t="array" ref="Z168">0*-1</f>
        <v>0</v>
      </c>
      <c r="AA168" s="1">
        <f t="array" ref="AA168">0*-1</f>
        <v>0</v>
      </c>
      <c r="AB168" s="1">
        <f t="array" ref="AB168">0*-1</f>
        <v>0</v>
      </c>
      <c r="AC168" s="1">
        <f t="array" ref="AC168">0*-1</f>
        <v>0</v>
      </c>
      <c r="AD168" s="1">
        <f t="array" ref="AD168">0*-1</f>
        <v>0</v>
      </c>
      <c r="AE168" s="1">
        <f t="array" ref="AE168">0*-1</f>
        <v>0</v>
      </c>
      <c r="AF168" s="1">
        <f t="array" ref="AF168">0*-1</f>
        <v>0</v>
      </c>
      <c r="AG168" s="1">
        <f t="array" ref="AG168">0*-1</f>
        <v>0</v>
      </c>
      <c r="AH168" s="1">
        <f t="array" ref="AH168">0*-1</f>
        <v>0</v>
      </c>
      <c r="AI168" s="1">
        <f t="array" ref="AI168">0*-1</f>
        <v>0</v>
      </c>
      <c r="AJ168" s="1">
        <f t="array" ref="AJ168">0*-1</f>
        <v>0</v>
      </c>
      <c r="AK168" s="1">
        <f t="array" ref="AK168">0*-1</f>
        <v>0</v>
      </c>
    </row>
    <row r="169" spans="1:38" s="44" customFormat="1" ht="15.65" hidden="1" customHeight="1" outlineLevel="1" x14ac:dyDescent="0.35">
      <c r="A169" s="6"/>
      <c r="B169" s="6"/>
      <c r="C169" s="8"/>
      <c r="D169" s="8"/>
      <c r="E169" s="18"/>
      <c r="F169" s="25">
        <v>5060</v>
      </c>
      <c r="G169" s="44" t="s">
        <v>20</v>
      </c>
      <c r="H169" s="2">
        <f>SUM(I169:T169)</f>
        <v>0</v>
      </c>
      <c r="I169" s="1">
        <f t="array" ref="I169">Z169*-1</f>
        <v>0</v>
      </c>
      <c r="J169" s="1">
        <f t="array" ref="J169">AA169*-1</f>
        <v>0</v>
      </c>
      <c r="K169" s="1">
        <f t="array" ref="K169">AB169*-1</f>
        <v>0</v>
      </c>
      <c r="L169" s="1">
        <f t="array" ref="L169">AC169*-1</f>
        <v>0</v>
      </c>
      <c r="M169" s="1">
        <f t="array" ref="M169">AD169*-1</f>
        <v>0</v>
      </c>
      <c r="N169" s="1">
        <f t="array" ref="N169">AE169*-1</f>
        <v>0</v>
      </c>
      <c r="O169" s="1">
        <f t="array" ref="O169">AF169*-1</f>
        <v>0</v>
      </c>
      <c r="P169" s="1">
        <f t="array" ref="P169">AG169*-1</f>
        <v>0</v>
      </c>
      <c r="Q169" s="1">
        <f t="array" ref="Q169">AH169*-1</f>
        <v>0</v>
      </c>
      <c r="R169" s="1">
        <f t="array" ref="R169">AI169*-1</f>
        <v>0</v>
      </c>
      <c r="S169" s="1">
        <f t="array" ref="S169">AJ169*-1</f>
        <v>0</v>
      </c>
      <c r="T169" s="1">
        <f t="array" ref="T169">AK169*-1</f>
        <v>0</v>
      </c>
      <c r="U169" s="8"/>
      <c r="W169" s="12">
        <f t="array" ref="W169">0*-1</f>
        <v>0</v>
      </c>
      <c r="X169" s="12">
        <f t="array" ref="X169">0*-1</f>
        <v>0</v>
      </c>
      <c r="Y169" s="2">
        <f>SUM(Z169:AK169)</f>
        <v>0</v>
      </c>
      <c r="Z169" s="1">
        <f t="array" ref="Z169">0*-1</f>
        <v>0</v>
      </c>
      <c r="AA169" s="1">
        <f t="array" ref="AA169">0*-1</f>
        <v>0</v>
      </c>
      <c r="AB169" s="1">
        <f t="array" ref="AB169">0*-1</f>
        <v>0</v>
      </c>
      <c r="AC169" s="1">
        <f t="array" ref="AC169">0*-1</f>
        <v>0</v>
      </c>
      <c r="AD169" s="1">
        <f t="array" ref="AD169">0*-1</f>
        <v>0</v>
      </c>
      <c r="AE169" s="1">
        <f t="array" ref="AE169">0*-1</f>
        <v>0</v>
      </c>
      <c r="AF169" s="1">
        <f t="array" ref="AF169">0*-1</f>
        <v>0</v>
      </c>
      <c r="AG169" s="1">
        <f t="array" ref="AG169">0*-1</f>
        <v>0</v>
      </c>
      <c r="AH169" s="1">
        <f t="array" ref="AH169">0*-1</f>
        <v>0</v>
      </c>
      <c r="AI169" s="1">
        <f t="array" ref="AI169">0*-1</f>
        <v>0</v>
      </c>
      <c r="AJ169" s="1">
        <f t="array" ref="AJ169">0*-1</f>
        <v>0</v>
      </c>
      <c r="AK169" s="1">
        <f t="array" ref="AK169">0*-1</f>
        <v>0</v>
      </c>
    </row>
    <row r="170" spans="1:38" s="44" customFormat="1" ht="15.65" hidden="1" customHeight="1" outlineLevel="1" x14ac:dyDescent="0.35">
      <c r="A170" s="6"/>
      <c r="B170" s="6"/>
      <c r="C170" s="8"/>
      <c r="D170" s="8"/>
      <c r="E170" s="18"/>
      <c r="F170" s="25">
        <v>5090</v>
      </c>
      <c r="G170" s="44" t="s">
        <v>74</v>
      </c>
      <c r="H170" s="11">
        <f>SUM(I170:T170)</f>
        <v>0</v>
      </c>
      <c r="I170" s="4">
        <f t="shared" ref="I170:T170" si="98">SUM(I168)*12%</f>
        <v>0</v>
      </c>
      <c r="J170" s="4">
        <f t="shared" si="98"/>
        <v>0</v>
      </c>
      <c r="K170" s="4">
        <f t="shared" si="98"/>
        <v>0</v>
      </c>
      <c r="L170" s="4">
        <f t="shared" si="98"/>
        <v>0</v>
      </c>
      <c r="M170" s="4">
        <f t="shared" si="98"/>
        <v>0</v>
      </c>
      <c r="N170" s="4">
        <f t="shared" si="98"/>
        <v>0</v>
      </c>
      <c r="O170" s="4">
        <f t="shared" si="98"/>
        <v>0</v>
      </c>
      <c r="P170" s="4">
        <f t="shared" si="98"/>
        <v>0</v>
      </c>
      <c r="Q170" s="4">
        <f t="shared" si="98"/>
        <v>0</v>
      </c>
      <c r="R170" s="4">
        <f t="shared" si="98"/>
        <v>0</v>
      </c>
      <c r="S170" s="4">
        <f t="shared" si="98"/>
        <v>0</v>
      </c>
      <c r="T170" s="4">
        <f t="shared" si="98"/>
        <v>0</v>
      </c>
      <c r="U170" s="8"/>
      <c r="W170" s="12">
        <f t="array" ref="W170">0*-1</f>
        <v>0</v>
      </c>
      <c r="X170" s="12">
        <f t="array" ref="X170">0*-1</f>
        <v>0</v>
      </c>
      <c r="Y170" s="11">
        <f>SUM(Z170:AK170)</f>
        <v>0</v>
      </c>
      <c r="Z170" s="3">
        <f t="shared" ref="Z170:AK170" si="99">(SUM(Z168)+SUM(0))*12%</f>
        <v>0</v>
      </c>
      <c r="AA170" s="3">
        <f t="shared" si="99"/>
        <v>0</v>
      </c>
      <c r="AB170" s="3">
        <f t="shared" si="99"/>
        <v>0</v>
      </c>
      <c r="AC170" s="3">
        <f t="shared" si="99"/>
        <v>0</v>
      </c>
      <c r="AD170" s="3">
        <f t="shared" si="99"/>
        <v>0</v>
      </c>
      <c r="AE170" s="3">
        <f t="shared" si="99"/>
        <v>0</v>
      </c>
      <c r="AF170" s="3">
        <f t="shared" si="99"/>
        <v>0</v>
      </c>
      <c r="AG170" s="3">
        <f t="shared" si="99"/>
        <v>0</v>
      </c>
      <c r="AH170" s="3">
        <f t="shared" si="99"/>
        <v>0</v>
      </c>
      <c r="AI170" s="3">
        <f t="shared" si="99"/>
        <v>0</v>
      </c>
      <c r="AJ170" s="3">
        <f t="shared" si="99"/>
        <v>0</v>
      </c>
      <c r="AK170" s="3">
        <f t="shared" si="99"/>
        <v>0</v>
      </c>
    </row>
    <row r="171" spans="1:38" s="44" customFormat="1" ht="15.65" hidden="1" customHeight="1" outlineLevel="1" x14ac:dyDescent="0.35">
      <c r="A171" s="6"/>
      <c r="B171" s="6"/>
      <c r="C171" s="8"/>
      <c r="D171" s="8"/>
      <c r="E171" s="18"/>
      <c r="F171" s="25">
        <v>5400</v>
      </c>
      <c r="G171" s="44" t="s">
        <v>53</v>
      </c>
      <c r="H171" s="11">
        <f t="shared" ref="H171:H191" si="100">SUM(I171:T171)</f>
        <v>0</v>
      </c>
      <c r="I171" s="4">
        <f t="array" ref="I171">Z171*-1</f>
        <v>0</v>
      </c>
      <c r="J171" s="4">
        <f t="array" ref="J171">AA171*-1</f>
        <v>0</v>
      </c>
      <c r="K171" s="4">
        <f t="array" ref="K171">AB171*-1</f>
        <v>0</v>
      </c>
      <c r="L171" s="4">
        <f t="array" ref="L171">AC171*-1</f>
        <v>0</v>
      </c>
      <c r="M171" s="4">
        <f t="array" ref="M171">AD171*-1</f>
        <v>0</v>
      </c>
      <c r="N171" s="4">
        <f t="array" ref="N171">AE171*-1</f>
        <v>0</v>
      </c>
      <c r="O171" s="4">
        <f t="array" ref="O171">AF171*-1</f>
        <v>0</v>
      </c>
      <c r="P171" s="4">
        <f t="array" ref="P171">AG171*-1</f>
        <v>0</v>
      </c>
      <c r="Q171" s="4">
        <f t="array" ref="Q171">AH171*-1</f>
        <v>0</v>
      </c>
      <c r="R171" s="4">
        <f t="array" ref="R171">AI171*-1</f>
        <v>0</v>
      </c>
      <c r="S171" s="4">
        <f t="array" ref="S171">AJ171*-1</f>
        <v>0</v>
      </c>
      <c r="T171" s="4">
        <f t="array" ref="T171">AK171*-1</f>
        <v>0</v>
      </c>
      <c r="U171" s="8"/>
      <c r="W171" s="12">
        <f t="array" ref="W171">0*-1</f>
        <v>0</v>
      </c>
      <c r="X171" s="12">
        <f t="array" ref="X171">0*-1</f>
        <v>0</v>
      </c>
      <c r="Y171" s="11">
        <f t="shared" ref="Y171:Y191" si="101">SUM(Z171:AK171)</f>
        <v>0</v>
      </c>
      <c r="Z171" s="3">
        <f t="shared" ref="Z171:AK171" si="102">(SUM(Z168)+SUM(Z169)+SUM(Z173)+SUM(Z174)+SUM(0)+SUM(0)+SUM(0)+SUM(0))*14.1%</f>
        <v>0</v>
      </c>
      <c r="AA171" s="3">
        <f t="shared" si="102"/>
        <v>0</v>
      </c>
      <c r="AB171" s="3">
        <f t="shared" si="102"/>
        <v>0</v>
      </c>
      <c r="AC171" s="3">
        <f t="shared" si="102"/>
        <v>0</v>
      </c>
      <c r="AD171" s="3">
        <f t="shared" si="102"/>
        <v>0</v>
      </c>
      <c r="AE171" s="3">
        <f t="shared" si="102"/>
        <v>0</v>
      </c>
      <c r="AF171" s="3">
        <f t="shared" si="102"/>
        <v>0</v>
      </c>
      <c r="AG171" s="3">
        <f t="shared" si="102"/>
        <v>0</v>
      </c>
      <c r="AH171" s="3">
        <f t="shared" si="102"/>
        <v>0</v>
      </c>
      <c r="AI171" s="3">
        <f t="shared" si="102"/>
        <v>0</v>
      </c>
      <c r="AJ171" s="3">
        <f t="shared" si="102"/>
        <v>0</v>
      </c>
      <c r="AK171" s="3">
        <f t="shared" si="102"/>
        <v>0</v>
      </c>
    </row>
    <row r="172" spans="1:38" s="44" customFormat="1" ht="15.65" hidden="1" customHeight="1" outlineLevel="1" x14ac:dyDescent="0.35">
      <c r="A172" s="6"/>
      <c r="B172" s="6"/>
      <c r="C172" s="8"/>
      <c r="D172" s="8"/>
      <c r="E172" s="18"/>
      <c r="F172" s="25">
        <v>5410</v>
      </c>
      <c r="G172" s="44" t="s">
        <v>60</v>
      </c>
      <c r="H172" s="11">
        <f t="shared" si="100"/>
        <v>0</v>
      </c>
      <c r="I172" s="4">
        <f t="shared" ref="I172:T172" si="103">SUM(I170)*14.1%</f>
        <v>0</v>
      </c>
      <c r="J172" s="4">
        <f t="shared" si="103"/>
        <v>0</v>
      </c>
      <c r="K172" s="4">
        <f t="shared" si="103"/>
        <v>0</v>
      </c>
      <c r="L172" s="4">
        <f t="shared" si="103"/>
        <v>0</v>
      </c>
      <c r="M172" s="4">
        <f t="shared" si="103"/>
        <v>0</v>
      </c>
      <c r="N172" s="4">
        <f t="shared" si="103"/>
        <v>0</v>
      </c>
      <c r="O172" s="4">
        <f t="shared" si="103"/>
        <v>0</v>
      </c>
      <c r="P172" s="4">
        <f t="shared" si="103"/>
        <v>0</v>
      </c>
      <c r="Q172" s="4">
        <f t="shared" si="103"/>
        <v>0</v>
      </c>
      <c r="R172" s="4">
        <f t="shared" si="103"/>
        <v>0</v>
      </c>
      <c r="S172" s="4">
        <f t="shared" si="103"/>
        <v>0</v>
      </c>
      <c r="T172" s="4">
        <f t="shared" si="103"/>
        <v>0</v>
      </c>
      <c r="U172" s="8"/>
      <c r="W172" s="12">
        <f t="array" ref="W172">0*-1</f>
        <v>0</v>
      </c>
      <c r="X172" s="12">
        <f t="array" ref="X172">0*-1</f>
        <v>0</v>
      </c>
      <c r="Y172" s="11">
        <f t="shared" si="101"/>
        <v>0</v>
      </c>
      <c r="Z172" s="3">
        <f t="shared" ref="Z172:AK172" si="104">SUM(Z170)*14.1%</f>
        <v>0</v>
      </c>
      <c r="AA172" s="3">
        <f t="shared" si="104"/>
        <v>0</v>
      </c>
      <c r="AB172" s="3">
        <f t="shared" si="104"/>
        <v>0</v>
      </c>
      <c r="AC172" s="3">
        <f t="shared" si="104"/>
        <v>0</v>
      </c>
      <c r="AD172" s="3">
        <f t="shared" si="104"/>
        <v>0</v>
      </c>
      <c r="AE172" s="3">
        <f t="shared" si="104"/>
        <v>0</v>
      </c>
      <c r="AF172" s="3">
        <f t="shared" si="104"/>
        <v>0</v>
      </c>
      <c r="AG172" s="3">
        <f t="shared" si="104"/>
        <v>0</v>
      </c>
      <c r="AH172" s="3">
        <f t="shared" si="104"/>
        <v>0</v>
      </c>
      <c r="AI172" s="3">
        <f t="shared" si="104"/>
        <v>0</v>
      </c>
      <c r="AJ172" s="3">
        <f t="shared" si="104"/>
        <v>0</v>
      </c>
      <c r="AK172" s="3">
        <f t="shared" si="104"/>
        <v>0</v>
      </c>
    </row>
    <row r="173" spans="1:38" s="44" customFormat="1" ht="15.65" hidden="1" customHeight="1" outlineLevel="1" x14ac:dyDescent="0.35">
      <c r="A173" s="6"/>
      <c r="B173" s="6"/>
      <c r="C173" s="8"/>
      <c r="D173" s="8"/>
      <c r="E173" s="18"/>
      <c r="F173" s="25">
        <v>5921</v>
      </c>
      <c r="G173" s="44" t="s">
        <v>21</v>
      </c>
      <c r="H173" s="11">
        <f t="shared" si="100"/>
        <v>0</v>
      </c>
      <c r="I173" s="4">
        <f t="shared" ref="I173:T173" si="105">SUM(I168)*16%</f>
        <v>0</v>
      </c>
      <c r="J173" s="4">
        <f t="shared" si="105"/>
        <v>0</v>
      </c>
      <c r="K173" s="4">
        <f t="shared" si="105"/>
        <v>0</v>
      </c>
      <c r="L173" s="4">
        <f t="shared" si="105"/>
        <v>0</v>
      </c>
      <c r="M173" s="4">
        <f t="shared" si="105"/>
        <v>0</v>
      </c>
      <c r="N173" s="4">
        <f t="shared" si="105"/>
        <v>0</v>
      </c>
      <c r="O173" s="4">
        <f t="shared" si="105"/>
        <v>0</v>
      </c>
      <c r="P173" s="4">
        <f t="shared" si="105"/>
        <v>0</v>
      </c>
      <c r="Q173" s="4">
        <f t="shared" si="105"/>
        <v>0</v>
      </c>
      <c r="R173" s="4">
        <f t="shared" si="105"/>
        <v>0</v>
      </c>
      <c r="S173" s="4">
        <f t="shared" si="105"/>
        <v>0</v>
      </c>
      <c r="T173" s="4">
        <f t="shared" si="105"/>
        <v>0</v>
      </c>
      <c r="U173" s="8"/>
      <c r="W173" s="12">
        <f t="array" ref="W173">0*-1</f>
        <v>0</v>
      </c>
      <c r="X173" s="12">
        <f t="array" ref="X173">0*-1</f>
        <v>0</v>
      </c>
      <c r="Y173" s="11">
        <f t="shared" si="101"/>
        <v>0</v>
      </c>
      <c r="Z173" s="3">
        <f t="shared" ref="Z173:AK173" si="106">SUM(Z168)*16%</f>
        <v>0</v>
      </c>
      <c r="AA173" s="3">
        <f t="shared" si="106"/>
        <v>0</v>
      </c>
      <c r="AB173" s="3">
        <f t="shared" si="106"/>
        <v>0</v>
      </c>
      <c r="AC173" s="3">
        <f t="shared" si="106"/>
        <v>0</v>
      </c>
      <c r="AD173" s="3">
        <f t="shared" si="106"/>
        <v>0</v>
      </c>
      <c r="AE173" s="3">
        <f t="shared" si="106"/>
        <v>0</v>
      </c>
      <c r="AF173" s="3">
        <f t="shared" si="106"/>
        <v>0</v>
      </c>
      <c r="AG173" s="3">
        <f t="shared" si="106"/>
        <v>0</v>
      </c>
      <c r="AH173" s="3">
        <f t="shared" si="106"/>
        <v>0</v>
      </c>
      <c r="AI173" s="3">
        <f t="shared" si="106"/>
        <v>0</v>
      </c>
      <c r="AJ173" s="3">
        <f t="shared" si="106"/>
        <v>0</v>
      </c>
      <c r="AK173" s="3">
        <f t="shared" si="106"/>
        <v>0</v>
      </c>
    </row>
    <row r="174" spans="1:38" s="44" customFormat="1" ht="15.65" hidden="1" customHeight="1" outlineLevel="1" x14ac:dyDescent="0.35">
      <c r="A174" s="6"/>
      <c r="B174" s="6"/>
      <c r="C174" s="8"/>
      <c r="D174" s="8"/>
      <c r="E174" s="18"/>
      <c r="F174" s="25">
        <v>5923</v>
      </c>
      <c r="G174" s="44" t="s">
        <v>102</v>
      </c>
      <c r="H174" s="11">
        <f t="shared" si="100"/>
        <v>0</v>
      </c>
      <c r="I174" s="4">
        <f t="shared" ref="I174:T174" si="107">SUM(I168)*2.5%</f>
        <v>0</v>
      </c>
      <c r="J174" s="4">
        <f t="shared" si="107"/>
        <v>0</v>
      </c>
      <c r="K174" s="4">
        <f t="shared" si="107"/>
        <v>0</v>
      </c>
      <c r="L174" s="4">
        <f t="shared" si="107"/>
        <v>0</v>
      </c>
      <c r="M174" s="4">
        <f t="shared" si="107"/>
        <v>0</v>
      </c>
      <c r="N174" s="4">
        <f t="shared" si="107"/>
        <v>0</v>
      </c>
      <c r="O174" s="4">
        <f t="shared" si="107"/>
        <v>0</v>
      </c>
      <c r="P174" s="4">
        <f t="shared" si="107"/>
        <v>0</v>
      </c>
      <c r="Q174" s="4">
        <f t="shared" si="107"/>
        <v>0</v>
      </c>
      <c r="R174" s="4">
        <f t="shared" si="107"/>
        <v>0</v>
      </c>
      <c r="S174" s="4">
        <f t="shared" si="107"/>
        <v>0</v>
      </c>
      <c r="T174" s="4">
        <f t="shared" si="107"/>
        <v>0</v>
      </c>
      <c r="U174" s="8"/>
      <c r="W174" s="12">
        <f t="array" ref="W174">0*-1</f>
        <v>0</v>
      </c>
      <c r="X174" s="12">
        <f t="array" ref="X174">0*-1</f>
        <v>0</v>
      </c>
      <c r="Y174" s="11">
        <f t="shared" si="101"/>
        <v>0</v>
      </c>
      <c r="Z174" s="3">
        <f t="shared" ref="Z174:AK174" si="108">SUM(Z168)*2.5%</f>
        <v>0</v>
      </c>
      <c r="AA174" s="3">
        <f t="shared" si="108"/>
        <v>0</v>
      </c>
      <c r="AB174" s="3">
        <f t="shared" si="108"/>
        <v>0</v>
      </c>
      <c r="AC174" s="3">
        <f t="shared" si="108"/>
        <v>0</v>
      </c>
      <c r="AD174" s="3">
        <f t="shared" si="108"/>
        <v>0</v>
      </c>
      <c r="AE174" s="3">
        <f t="shared" si="108"/>
        <v>0</v>
      </c>
      <c r="AF174" s="3">
        <f t="shared" si="108"/>
        <v>0</v>
      </c>
      <c r="AG174" s="3">
        <f t="shared" si="108"/>
        <v>0</v>
      </c>
      <c r="AH174" s="3">
        <f t="shared" si="108"/>
        <v>0</v>
      </c>
      <c r="AI174" s="3">
        <f t="shared" si="108"/>
        <v>0</v>
      </c>
      <c r="AJ174" s="3">
        <f t="shared" si="108"/>
        <v>0</v>
      </c>
      <c r="AK174" s="3">
        <f t="shared" si="108"/>
        <v>0</v>
      </c>
    </row>
    <row r="175" spans="1:38" s="44" customFormat="1" hidden="1" outlineLevel="1" x14ac:dyDescent="0.35">
      <c r="C175" s="26"/>
      <c r="F175" s="25">
        <v>5931</v>
      </c>
      <c r="G175" s="20" t="s">
        <v>34</v>
      </c>
      <c r="H175" s="2">
        <f t="shared" si="100"/>
        <v>0</v>
      </c>
      <c r="I175" s="1">
        <f t="array" ref="I175">Z175*-1</f>
        <v>0</v>
      </c>
      <c r="J175" s="1">
        <f t="array" ref="J175">AA175*-1</f>
        <v>0</v>
      </c>
      <c r="K175" s="1">
        <f t="array" ref="K175">AB175*-1</f>
        <v>0</v>
      </c>
      <c r="L175" s="1">
        <f t="array" ref="L175">AC175*-1</f>
        <v>0</v>
      </c>
      <c r="M175" s="1">
        <f t="array" ref="M175">AD175*-1</f>
        <v>0</v>
      </c>
      <c r="N175" s="1">
        <f t="array" ref="N175">AE175*-1</f>
        <v>0</v>
      </c>
      <c r="O175" s="1">
        <f t="array" ref="O175">AF175*-1</f>
        <v>0</v>
      </c>
      <c r="P175" s="1">
        <f t="array" ref="P175">AG175*-1</f>
        <v>0</v>
      </c>
      <c r="Q175" s="1">
        <f t="array" ref="Q175">AH175*-1</f>
        <v>0</v>
      </c>
      <c r="R175" s="1">
        <f t="array" ref="R175">AI175*-1</f>
        <v>0</v>
      </c>
      <c r="S175" s="1">
        <f t="array" ref="S175">AJ175*-1</f>
        <v>0</v>
      </c>
      <c r="T175" s="1">
        <f t="array" ref="T175">AK175*-1</f>
        <v>0</v>
      </c>
      <c r="U175" s="22"/>
      <c r="V175" s="10"/>
      <c r="W175" s="12">
        <f t="array" ref="W175">0*-1</f>
        <v>0</v>
      </c>
      <c r="X175" s="12">
        <f t="array" ref="X175">0*-1</f>
        <v>0</v>
      </c>
      <c r="Y175" s="2">
        <f t="shared" si="101"/>
        <v>0</v>
      </c>
      <c r="Z175" s="1">
        <f t="array" ref="Z175">0*-1</f>
        <v>0</v>
      </c>
      <c r="AA175" s="1">
        <f t="array" ref="AA175">0*-1</f>
        <v>0</v>
      </c>
      <c r="AB175" s="1">
        <f t="array" ref="AB175">0*-1</f>
        <v>0</v>
      </c>
      <c r="AC175" s="1">
        <f t="array" ref="AC175">0*-1</f>
        <v>0</v>
      </c>
      <c r="AD175" s="1">
        <f t="array" ref="AD175">0*-1</f>
        <v>0</v>
      </c>
      <c r="AE175" s="1">
        <f t="array" ref="AE175">0*-1</f>
        <v>0</v>
      </c>
      <c r="AF175" s="1">
        <f t="array" ref="AF175">0*-1</f>
        <v>0</v>
      </c>
      <c r="AG175" s="1">
        <f t="array" ref="AG175">0*-1</f>
        <v>0</v>
      </c>
      <c r="AH175" s="1">
        <f t="array" ref="AH175">0*-1</f>
        <v>0</v>
      </c>
      <c r="AI175" s="1">
        <f t="array" ref="AI175">0*-1</f>
        <v>0</v>
      </c>
      <c r="AJ175" s="1">
        <f t="array" ref="AJ175">0*-1</f>
        <v>0</v>
      </c>
      <c r="AK175" s="1">
        <f t="array" ref="AK175">0*-1</f>
        <v>0</v>
      </c>
      <c r="AL175" s="10"/>
    </row>
    <row r="176" spans="1:38" s="44" customFormat="1" hidden="1" outlineLevel="1" x14ac:dyDescent="0.35">
      <c r="C176" s="26"/>
      <c r="F176" s="25">
        <v>5932</v>
      </c>
      <c r="G176" s="20" t="s">
        <v>84</v>
      </c>
      <c r="H176" s="2">
        <f t="shared" si="100"/>
        <v>0</v>
      </c>
      <c r="I176" s="1">
        <f t="array" ref="I176">Z176*-1</f>
        <v>0</v>
      </c>
      <c r="J176" s="1">
        <f t="array" ref="J176">AA176*-1</f>
        <v>0</v>
      </c>
      <c r="K176" s="1">
        <f t="array" ref="K176">AB176*-1</f>
        <v>0</v>
      </c>
      <c r="L176" s="1">
        <f t="array" ref="L176">AC176*-1</f>
        <v>0</v>
      </c>
      <c r="M176" s="1">
        <f t="array" ref="M176">AD176*-1</f>
        <v>0</v>
      </c>
      <c r="N176" s="1">
        <f t="array" ref="N176">AE176*-1</f>
        <v>0</v>
      </c>
      <c r="O176" s="1">
        <f t="array" ref="O176">AF176*-1</f>
        <v>0</v>
      </c>
      <c r="P176" s="1">
        <f t="array" ref="P176">AG176*-1</f>
        <v>0</v>
      </c>
      <c r="Q176" s="1">
        <f t="array" ref="Q176">AH176*-1</f>
        <v>0</v>
      </c>
      <c r="R176" s="1">
        <f t="array" ref="R176">AI176*-1</f>
        <v>0</v>
      </c>
      <c r="S176" s="1">
        <f t="array" ref="S176">AJ176*-1</f>
        <v>0</v>
      </c>
      <c r="T176" s="1">
        <f t="array" ref="T176">AK176*-1</f>
        <v>0</v>
      </c>
      <c r="U176" s="22"/>
      <c r="V176" s="10"/>
      <c r="W176" s="12">
        <f t="array" ref="W176">0*-1</f>
        <v>0</v>
      </c>
      <c r="X176" s="12">
        <f t="array" ref="X176">0*-1</f>
        <v>0</v>
      </c>
      <c r="Y176" s="2">
        <f t="shared" si="101"/>
        <v>0</v>
      </c>
      <c r="Z176" s="1">
        <f t="array" ref="Z176">0*-1</f>
        <v>0</v>
      </c>
      <c r="AA176" s="1">
        <f t="array" ref="AA176">0*-1</f>
        <v>0</v>
      </c>
      <c r="AB176" s="1">
        <f t="array" ref="AB176">0*-1</f>
        <v>0</v>
      </c>
      <c r="AC176" s="1">
        <f t="array" ref="AC176">0*-1</f>
        <v>0</v>
      </c>
      <c r="AD176" s="1">
        <f t="array" ref="AD176">0*-1</f>
        <v>0</v>
      </c>
      <c r="AE176" s="1">
        <f t="array" ref="AE176">0*-1</f>
        <v>0</v>
      </c>
      <c r="AF176" s="1">
        <f t="array" ref="AF176">0*-1</f>
        <v>0</v>
      </c>
      <c r="AG176" s="1">
        <f t="array" ref="AG176">0*-1</f>
        <v>0</v>
      </c>
      <c r="AH176" s="1">
        <f t="array" ref="AH176">0*-1</f>
        <v>0</v>
      </c>
      <c r="AI176" s="1">
        <f t="array" ref="AI176">0*-1</f>
        <v>0</v>
      </c>
      <c r="AJ176" s="1">
        <f t="array" ref="AJ176">0*-1</f>
        <v>0</v>
      </c>
      <c r="AK176" s="1">
        <f t="array" ref="AK176">0*-1</f>
        <v>0</v>
      </c>
      <c r="AL176" s="10"/>
    </row>
    <row r="177" spans="1:38" s="44" customFormat="1" hidden="1" outlineLevel="1" x14ac:dyDescent="0.35">
      <c r="C177" s="26"/>
      <c r="F177" s="25">
        <v>5940</v>
      </c>
      <c r="G177" s="20" t="s">
        <v>7</v>
      </c>
      <c r="H177" s="2">
        <f t="shared" si="100"/>
        <v>0</v>
      </c>
      <c r="I177" s="1">
        <f t="array" ref="I177">Z177*-1</f>
        <v>0</v>
      </c>
      <c r="J177" s="1">
        <f t="array" ref="J177">AA177*-1</f>
        <v>0</v>
      </c>
      <c r="K177" s="1">
        <f t="array" ref="K177">AB177*-1</f>
        <v>0</v>
      </c>
      <c r="L177" s="1">
        <f t="array" ref="L177">AC177*-1</f>
        <v>0</v>
      </c>
      <c r="M177" s="1">
        <f t="array" ref="M177">AD177*-1</f>
        <v>0</v>
      </c>
      <c r="N177" s="1">
        <f t="array" ref="N177">AE177*-1</f>
        <v>0</v>
      </c>
      <c r="O177" s="1">
        <f t="array" ref="O177">AF177*-1</f>
        <v>0</v>
      </c>
      <c r="P177" s="1">
        <f t="array" ref="P177">AG177*-1</f>
        <v>0</v>
      </c>
      <c r="Q177" s="1">
        <f t="array" ref="Q177">AH177*-1</f>
        <v>0</v>
      </c>
      <c r="R177" s="1">
        <f t="array" ref="R177">AI177*-1</f>
        <v>0</v>
      </c>
      <c r="S177" s="1">
        <f t="array" ref="S177">AJ177*-1</f>
        <v>0</v>
      </c>
      <c r="T177" s="1">
        <f t="array" ref="T177">AK177*-1</f>
        <v>0</v>
      </c>
      <c r="U177" s="22"/>
      <c r="V177" s="10"/>
      <c r="W177" s="12">
        <f t="array" ref="W177">0*-1</f>
        <v>0</v>
      </c>
      <c r="X177" s="12">
        <f t="array" ref="X177">0*-1</f>
        <v>0</v>
      </c>
      <c r="Y177" s="2">
        <f t="shared" si="101"/>
        <v>0</v>
      </c>
      <c r="Z177" s="1">
        <f t="array" ref="Z177">0*-1</f>
        <v>0</v>
      </c>
      <c r="AA177" s="1">
        <f t="array" ref="AA177">0*-1</f>
        <v>0</v>
      </c>
      <c r="AB177" s="1">
        <f t="array" ref="AB177">0*-1</f>
        <v>0</v>
      </c>
      <c r="AC177" s="1">
        <f t="array" ref="AC177">0*-1</f>
        <v>0</v>
      </c>
      <c r="AD177" s="1">
        <f t="array" ref="AD177">0*-1</f>
        <v>0</v>
      </c>
      <c r="AE177" s="1">
        <f t="array" ref="AE177">0*-1</f>
        <v>0</v>
      </c>
      <c r="AF177" s="1">
        <f t="array" ref="AF177">0*-1</f>
        <v>0</v>
      </c>
      <c r="AG177" s="1">
        <f t="array" ref="AG177">0*-1</f>
        <v>0</v>
      </c>
      <c r="AH177" s="1">
        <f t="array" ref="AH177">0*-1</f>
        <v>0</v>
      </c>
      <c r="AI177" s="1">
        <f t="array" ref="AI177">0*-1</f>
        <v>0</v>
      </c>
      <c r="AJ177" s="1">
        <f t="array" ref="AJ177">0*-1</f>
        <v>0</v>
      </c>
      <c r="AK177" s="1">
        <f t="array" ref="AK177">0*-1</f>
        <v>0</v>
      </c>
      <c r="AL177" s="10"/>
    </row>
    <row r="178" spans="1:38" s="44" customFormat="1" hidden="1" outlineLevel="1" x14ac:dyDescent="0.35">
      <c r="C178" s="26"/>
      <c r="F178" s="25">
        <v>5990</v>
      </c>
      <c r="G178" s="20" t="s">
        <v>103</v>
      </c>
      <c r="H178" s="2">
        <f t="shared" si="100"/>
        <v>0</v>
      </c>
      <c r="I178" s="1">
        <f t="array" ref="I178">Z178*-1</f>
        <v>0</v>
      </c>
      <c r="J178" s="1">
        <f t="array" ref="J178">AA178*-1</f>
        <v>0</v>
      </c>
      <c r="K178" s="1">
        <f t="array" ref="K178">AB178*-1</f>
        <v>0</v>
      </c>
      <c r="L178" s="1">
        <f t="array" ref="L178">AC178*-1</f>
        <v>0</v>
      </c>
      <c r="M178" s="1">
        <f t="array" ref="M178">AD178*-1</f>
        <v>0</v>
      </c>
      <c r="N178" s="1">
        <f t="array" ref="N178">AE178*-1</f>
        <v>0</v>
      </c>
      <c r="O178" s="1">
        <f t="array" ref="O178">AF178*-1</f>
        <v>0</v>
      </c>
      <c r="P178" s="1">
        <f t="array" ref="P178">AG178*-1</f>
        <v>0</v>
      </c>
      <c r="Q178" s="1">
        <f t="array" ref="Q178">AH178*-1</f>
        <v>0</v>
      </c>
      <c r="R178" s="1">
        <f t="array" ref="R178">AI178*-1</f>
        <v>0</v>
      </c>
      <c r="S178" s="1">
        <f t="array" ref="S178">AJ178*-1</f>
        <v>0</v>
      </c>
      <c r="T178" s="1">
        <f t="array" ref="T178">AK178*-1</f>
        <v>0</v>
      </c>
      <c r="U178" s="22"/>
      <c r="V178" s="10"/>
      <c r="W178" s="12">
        <f t="array" ref="W178">0*-1</f>
        <v>0</v>
      </c>
      <c r="X178" s="12">
        <f t="array" ref="X178">0*-1</f>
        <v>0</v>
      </c>
      <c r="Y178" s="2">
        <f t="shared" si="101"/>
        <v>0</v>
      </c>
      <c r="Z178" s="1">
        <f t="array" ref="Z178">0*-1</f>
        <v>0</v>
      </c>
      <c r="AA178" s="1">
        <f t="array" ref="AA178">0*-1</f>
        <v>0</v>
      </c>
      <c r="AB178" s="1">
        <f t="array" ref="AB178">0*-1</f>
        <v>0</v>
      </c>
      <c r="AC178" s="1">
        <f t="array" ref="AC178">0*-1</f>
        <v>0</v>
      </c>
      <c r="AD178" s="1">
        <f t="array" ref="AD178">0*-1</f>
        <v>0</v>
      </c>
      <c r="AE178" s="1">
        <f t="array" ref="AE178">0*-1</f>
        <v>0</v>
      </c>
      <c r="AF178" s="1">
        <f t="array" ref="AF178">0*-1</f>
        <v>0</v>
      </c>
      <c r="AG178" s="1">
        <f t="array" ref="AG178">0*-1</f>
        <v>0</v>
      </c>
      <c r="AH178" s="1">
        <f t="array" ref="AH178">0*-1</f>
        <v>0</v>
      </c>
      <c r="AI178" s="1">
        <f t="array" ref="AI178">0*-1</f>
        <v>0</v>
      </c>
      <c r="AJ178" s="1">
        <f t="array" ref="AJ178">0*-1</f>
        <v>0</v>
      </c>
      <c r="AK178" s="1">
        <f t="array" ref="AK178">0*-1</f>
        <v>0</v>
      </c>
      <c r="AL178" s="10"/>
    </row>
    <row r="179" spans="1:38" s="44" customFormat="1" hidden="1" outlineLevel="1" x14ac:dyDescent="0.35">
      <c r="C179" s="26"/>
      <c r="F179" s="25">
        <v>6300</v>
      </c>
      <c r="G179" s="20" t="s">
        <v>96</v>
      </c>
      <c r="H179" s="2">
        <f t="shared" si="100"/>
        <v>0</v>
      </c>
      <c r="I179" s="1">
        <f t="array" ref="I179">Z179*-1</f>
        <v>0</v>
      </c>
      <c r="J179" s="1">
        <f t="array" ref="J179">AA179*-1</f>
        <v>0</v>
      </c>
      <c r="K179" s="1">
        <f t="array" ref="K179">AB179*-1</f>
        <v>0</v>
      </c>
      <c r="L179" s="1">
        <f t="array" ref="L179">AC179*-1</f>
        <v>0</v>
      </c>
      <c r="M179" s="1">
        <f t="array" ref="M179">AD179*-1</f>
        <v>0</v>
      </c>
      <c r="N179" s="1">
        <f t="array" ref="N179">AE179*-1</f>
        <v>0</v>
      </c>
      <c r="O179" s="1">
        <f t="array" ref="O179">AF179*-1</f>
        <v>0</v>
      </c>
      <c r="P179" s="1">
        <f t="array" ref="P179">AG179*-1</f>
        <v>0</v>
      </c>
      <c r="Q179" s="1">
        <f t="array" ref="Q179">AH179*-1</f>
        <v>0</v>
      </c>
      <c r="R179" s="1">
        <f t="array" ref="R179">AI179*-1</f>
        <v>0</v>
      </c>
      <c r="S179" s="1">
        <f t="array" ref="S179">AJ179*-1</f>
        <v>0</v>
      </c>
      <c r="T179" s="1">
        <f t="array" ref="T179">AK179*-1</f>
        <v>0</v>
      </c>
      <c r="U179" s="22"/>
      <c r="V179" s="10"/>
      <c r="W179" s="12">
        <f t="array" ref="W179">0*-1</f>
        <v>0</v>
      </c>
      <c r="X179" s="12">
        <f t="array" ref="X179">0*-1</f>
        <v>0</v>
      </c>
      <c r="Y179" s="2">
        <f t="shared" si="101"/>
        <v>0</v>
      </c>
      <c r="Z179" s="1">
        <f t="array" ref="Z179">0*-1</f>
        <v>0</v>
      </c>
      <c r="AA179" s="1">
        <f t="array" ref="AA179">0*-1</f>
        <v>0</v>
      </c>
      <c r="AB179" s="1">
        <f t="array" ref="AB179">0*-1</f>
        <v>0</v>
      </c>
      <c r="AC179" s="1">
        <f t="array" ref="AC179">0*-1</f>
        <v>0</v>
      </c>
      <c r="AD179" s="1">
        <f t="array" ref="AD179">0*-1</f>
        <v>0</v>
      </c>
      <c r="AE179" s="1">
        <f t="array" ref="AE179">0*-1</f>
        <v>0</v>
      </c>
      <c r="AF179" s="1">
        <f t="array" ref="AF179">0*-1</f>
        <v>0</v>
      </c>
      <c r="AG179" s="1">
        <f t="array" ref="AG179">0*-1</f>
        <v>0</v>
      </c>
      <c r="AH179" s="1">
        <f t="array" ref="AH179">0*-1</f>
        <v>0</v>
      </c>
      <c r="AI179" s="1">
        <f t="array" ref="AI179">0*-1</f>
        <v>0</v>
      </c>
      <c r="AJ179" s="1">
        <f t="array" ref="AJ179">0*-1</f>
        <v>0</v>
      </c>
      <c r="AK179" s="1">
        <f t="array" ref="AK179">0*-1</f>
        <v>0</v>
      </c>
      <c r="AL179" s="10"/>
    </row>
    <row r="180" spans="1:38" s="44" customFormat="1" hidden="1" outlineLevel="1" x14ac:dyDescent="0.35">
      <c r="C180" s="26"/>
      <c r="F180" s="25">
        <v>6520</v>
      </c>
      <c r="G180" s="20" t="s">
        <v>61</v>
      </c>
      <c r="H180" s="2">
        <f t="shared" si="100"/>
        <v>0</v>
      </c>
      <c r="I180" s="1">
        <f t="array" ref="I180">Z180*-1</f>
        <v>0</v>
      </c>
      <c r="J180" s="1">
        <f t="array" ref="J180">AA180*-1</f>
        <v>0</v>
      </c>
      <c r="K180" s="1">
        <f t="array" ref="K180">AB180*-1</f>
        <v>0</v>
      </c>
      <c r="L180" s="1">
        <f t="array" ref="L180">AC180*-1</f>
        <v>0</v>
      </c>
      <c r="M180" s="1">
        <f t="array" ref="M180">AD180*-1</f>
        <v>0</v>
      </c>
      <c r="N180" s="1">
        <f t="array" ref="N180">AE180*-1</f>
        <v>0</v>
      </c>
      <c r="O180" s="1">
        <f t="array" ref="O180">AF180*-1</f>
        <v>0</v>
      </c>
      <c r="P180" s="1">
        <f t="array" ref="P180">AG180*-1</f>
        <v>0</v>
      </c>
      <c r="Q180" s="1">
        <f t="array" ref="Q180">AH180*-1</f>
        <v>0</v>
      </c>
      <c r="R180" s="1">
        <f t="array" ref="R180">AI180*-1</f>
        <v>0</v>
      </c>
      <c r="S180" s="1">
        <f t="array" ref="S180">AJ180*-1</f>
        <v>0</v>
      </c>
      <c r="T180" s="1">
        <f t="array" ref="T180">AK180*-1</f>
        <v>0</v>
      </c>
      <c r="U180" s="22"/>
      <c r="V180" s="10"/>
      <c r="W180" s="12">
        <f t="array" ref="W180">0*-1</f>
        <v>0</v>
      </c>
      <c r="X180" s="12">
        <f t="array" ref="X180">0*-1</f>
        <v>0</v>
      </c>
      <c r="Y180" s="2">
        <f t="shared" si="101"/>
        <v>0</v>
      </c>
      <c r="Z180" s="1">
        <f t="array" ref="Z180">0*-1</f>
        <v>0</v>
      </c>
      <c r="AA180" s="1">
        <f t="array" ref="AA180">0*-1</f>
        <v>0</v>
      </c>
      <c r="AB180" s="1">
        <f t="array" ref="AB180">0*-1</f>
        <v>0</v>
      </c>
      <c r="AC180" s="1">
        <f t="array" ref="AC180">0*-1</f>
        <v>0</v>
      </c>
      <c r="AD180" s="1">
        <f t="array" ref="AD180">0*-1</f>
        <v>0</v>
      </c>
      <c r="AE180" s="1">
        <f t="array" ref="AE180">0*-1</f>
        <v>0</v>
      </c>
      <c r="AF180" s="1">
        <f t="array" ref="AF180">0*-1</f>
        <v>0</v>
      </c>
      <c r="AG180" s="1">
        <f t="array" ref="AG180">0*-1</f>
        <v>0</v>
      </c>
      <c r="AH180" s="1">
        <f t="array" ref="AH180">0*-1</f>
        <v>0</v>
      </c>
      <c r="AI180" s="1">
        <f t="array" ref="AI180">0*-1</f>
        <v>0</v>
      </c>
      <c r="AJ180" s="1">
        <f t="array" ref="AJ180">0*-1</f>
        <v>0</v>
      </c>
      <c r="AK180" s="1">
        <f t="array" ref="AK180">0*-1</f>
        <v>0</v>
      </c>
      <c r="AL180" s="10"/>
    </row>
    <row r="181" spans="1:38" s="44" customFormat="1" hidden="1" outlineLevel="1" x14ac:dyDescent="0.35">
      <c r="C181" s="26"/>
      <c r="F181" s="25">
        <v>6560</v>
      </c>
      <c r="G181" s="20" t="s">
        <v>85</v>
      </c>
      <c r="H181" s="2">
        <f t="shared" si="100"/>
        <v>0</v>
      </c>
      <c r="I181" s="1">
        <f t="array" ref="I181">Z181*-1</f>
        <v>0</v>
      </c>
      <c r="J181" s="1">
        <f t="array" ref="J181">AA181*-1</f>
        <v>0</v>
      </c>
      <c r="K181" s="1">
        <f t="array" ref="K181">AB181*-1</f>
        <v>0</v>
      </c>
      <c r="L181" s="1">
        <f t="array" ref="L181">AC181*-1</f>
        <v>0</v>
      </c>
      <c r="M181" s="1">
        <f t="array" ref="M181">AD181*-1</f>
        <v>0</v>
      </c>
      <c r="N181" s="1">
        <f t="array" ref="N181">AE181*-1</f>
        <v>0</v>
      </c>
      <c r="O181" s="1">
        <f t="array" ref="O181">AF181*-1</f>
        <v>0</v>
      </c>
      <c r="P181" s="1">
        <f t="array" ref="P181">AG181*-1</f>
        <v>0</v>
      </c>
      <c r="Q181" s="1">
        <f t="array" ref="Q181">AH181*-1</f>
        <v>0</v>
      </c>
      <c r="R181" s="1">
        <f t="array" ref="R181">AI181*-1</f>
        <v>0</v>
      </c>
      <c r="S181" s="1">
        <f t="array" ref="S181">AJ181*-1</f>
        <v>0</v>
      </c>
      <c r="T181" s="1">
        <f t="array" ref="T181">AK181*-1</f>
        <v>0</v>
      </c>
      <c r="U181" s="22"/>
      <c r="V181" s="10"/>
      <c r="W181" s="12">
        <f t="array" ref="W181">0*-1</f>
        <v>0</v>
      </c>
      <c r="X181" s="12">
        <f t="array" ref="X181">0*-1</f>
        <v>0</v>
      </c>
      <c r="Y181" s="2">
        <f t="shared" si="101"/>
        <v>0</v>
      </c>
      <c r="Z181" s="1">
        <f t="array" ref="Z181">0*-1</f>
        <v>0</v>
      </c>
      <c r="AA181" s="1">
        <f t="array" ref="AA181">0*-1</f>
        <v>0</v>
      </c>
      <c r="AB181" s="1">
        <f t="array" ref="AB181">0*-1</f>
        <v>0</v>
      </c>
      <c r="AC181" s="1">
        <f t="array" ref="AC181">0*-1</f>
        <v>0</v>
      </c>
      <c r="AD181" s="1">
        <f t="array" ref="AD181">0*-1</f>
        <v>0</v>
      </c>
      <c r="AE181" s="1">
        <f t="array" ref="AE181">0*-1</f>
        <v>0</v>
      </c>
      <c r="AF181" s="1">
        <f t="array" ref="AF181">0*-1</f>
        <v>0</v>
      </c>
      <c r="AG181" s="1">
        <f t="array" ref="AG181">0*-1</f>
        <v>0</v>
      </c>
      <c r="AH181" s="1">
        <f t="array" ref="AH181">0*-1</f>
        <v>0</v>
      </c>
      <c r="AI181" s="1">
        <f t="array" ref="AI181">0*-1</f>
        <v>0</v>
      </c>
      <c r="AJ181" s="1">
        <f t="array" ref="AJ181">0*-1</f>
        <v>0</v>
      </c>
      <c r="AK181" s="1">
        <f t="array" ref="AK181">0*-1</f>
        <v>0</v>
      </c>
      <c r="AL181" s="10"/>
    </row>
    <row r="182" spans="1:38" s="44" customFormat="1" hidden="1" outlineLevel="1" x14ac:dyDescent="0.35">
      <c r="C182" s="26"/>
      <c r="F182" s="25">
        <v>6800</v>
      </c>
      <c r="G182" s="20" t="s">
        <v>45</v>
      </c>
      <c r="H182" s="2">
        <f t="shared" si="100"/>
        <v>0</v>
      </c>
      <c r="I182" s="1">
        <f t="array" ref="I182">Z182*-1</f>
        <v>0</v>
      </c>
      <c r="J182" s="1">
        <f t="array" ref="J182">AA182*-1</f>
        <v>0</v>
      </c>
      <c r="K182" s="1">
        <f t="array" ref="K182">AB182*-1</f>
        <v>0</v>
      </c>
      <c r="L182" s="1">
        <f t="array" ref="L182">AC182*-1</f>
        <v>0</v>
      </c>
      <c r="M182" s="1">
        <f t="array" ref="M182">AD182*-1</f>
        <v>0</v>
      </c>
      <c r="N182" s="1">
        <f t="array" ref="N182">AE182*-1</f>
        <v>0</v>
      </c>
      <c r="O182" s="1">
        <f t="array" ref="O182">AF182*-1</f>
        <v>0</v>
      </c>
      <c r="P182" s="1">
        <f t="array" ref="P182">AG182*-1</f>
        <v>0</v>
      </c>
      <c r="Q182" s="1">
        <f t="array" ref="Q182">AH182*-1</f>
        <v>0</v>
      </c>
      <c r="R182" s="1">
        <f t="array" ref="R182">AI182*-1</f>
        <v>0</v>
      </c>
      <c r="S182" s="1">
        <f t="array" ref="S182">AJ182*-1</f>
        <v>0</v>
      </c>
      <c r="T182" s="1">
        <f t="array" ref="T182">AK182*-1</f>
        <v>0</v>
      </c>
      <c r="U182" s="22"/>
      <c r="V182" s="10"/>
      <c r="W182" s="12">
        <f t="array" ref="W182">0*-1</f>
        <v>0</v>
      </c>
      <c r="X182" s="12">
        <f t="array" ref="X182">0*-1</f>
        <v>0</v>
      </c>
      <c r="Y182" s="2">
        <f t="shared" si="101"/>
        <v>0</v>
      </c>
      <c r="Z182" s="1">
        <f t="array" ref="Z182">0*-1</f>
        <v>0</v>
      </c>
      <c r="AA182" s="1">
        <f t="array" ref="AA182">0*-1</f>
        <v>0</v>
      </c>
      <c r="AB182" s="1">
        <f t="array" ref="AB182">0*-1</f>
        <v>0</v>
      </c>
      <c r="AC182" s="1">
        <f t="array" ref="AC182">0*-1</f>
        <v>0</v>
      </c>
      <c r="AD182" s="1">
        <f t="array" ref="AD182">0*-1</f>
        <v>0</v>
      </c>
      <c r="AE182" s="1">
        <f t="array" ref="AE182">0*-1</f>
        <v>0</v>
      </c>
      <c r="AF182" s="1">
        <f t="array" ref="AF182">0*-1</f>
        <v>0</v>
      </c>
      <c r="AG182" s="1">
        <f t="array" ref="AG182">0*-1</f>
        <v>0</v>
      </c>
      <c r="AH182" s="1">
        <f t="array" ref="AH182">0*-1</f>
        <v>0</v>
      </c>
      <c r="AI182" s="1">
        <f t="array" ref="AI182">0*-1</f>
        <v>0</v>
      </c>
      <c r="AJ182" s="1">
        <f t="array" ref="AJ182">0*-1</f>
        <v>0</v>
      </c>
      <c r="AK182" s="1">
        <f t="array" ref="AK182">0*-1</f>
        <v>0</v>
      </c>
      <c r="AL182" s="10"/>
    </row>
    <row r="183" spans="1:38" s="44" customFormat="1" hidden="1" outlineLevel="1" x14ac:dyDescent="0.35">
      <c r="C183" s="26"/>
      <c r="F183" s="25">
        <v>6860</v>
      </c>
      <c r="G183" s="20" t="s">
        <v>86</v>
      </c>
      <c r="H183" s="2">
        <f t="shared" si="100"/>
        <v>0</v>
      </c>
      <c r="I183" s="1">
        <f t="array" ref="I183">Z183*-1</f>
        <v>0</v>
      </c>
      <c r="J183" s="1">
        <f t="array" ref="J183">AA183*-1</f>
        <v>0</v>
      </c>
      <c r="K183" s="1">
        <f t="array" ref="K183">AB183*-1</f>
        <v>0</v>
      </c>
      <c r="L183" s="1">
        <f t="array" ref="L183">AC183*-1</f>
        <v>0</v>
      </c>
      <c r="M183" s="1">
        <f t="array" ref="M183">AD183*-1</f>
        <v>0</v>
      </c>
      <c r="N183" s="1">
        <f t="array" ref="N183">AE183*-1</f>
        <v>0</v>
      </c>
      <c r="O183" s="1">
        <f t="array" ref="O183">AF183*-1</f>
        <v>0</v>
      </c>
      <c r="P183" s="1">
        <f t="array" ref="P183">AG183*-1</f>
        <v>0</v>
      </c>
      <c r="Q183" s="1">
        <f t="array" ref="Q183">AH183*-1</f>
        <v>0</v>
      </c>
      <c r="R183" s="1">
        <f t="array" ref="R183">AI183*-1</f>
        <v>0</v>
      </c>
      <c r="S183" s="1">
        <f t="array" ref="S183">AJ183*-1</f>
        <v>0</v>
      </c>
      <c r="T183" s="1">
        <f t="array" ref="T183">AK183*-1</f>
        <v>0</v>
      </c>
      <c r="U183" s="22"/>
      <c r="V183" s="10"/>
      <c r="W183" s="12">
        <f t="array" ref="W183">0*-1</f>
        <v>0</v>
      </c>
      <c r="X183" s="12">
        <f t="array" ref="X183">0*-1</f>
        <v>0</v>
      </c>
      <c r="Y183" s="2">
        <f t="shared" si="101"/>
        <v>0</v>
      </c>
      <c r="Z183" s="1">
        <f t="array" ref="Z183">0*-1</f>
        <v>0</v>
      </c>
      <c r="AA183" s="1">
        <f t="array" ref="AA183">0*-1</f>
        <v>0</v>
      </c>
      <c r="AB183" s="1">
        <f t="array" ref="AB183">0*-1</f>
        <v>0</v>
      </c>
      <c r="AC183" s="1">
        <f t="array" ref="AC183">0*-1</f>
        <v>0</v>
      </c>
      <c r="AD183" s="1">
        <f t="array" ref="AD183">0*-1</f>
        <v>0</v>
      </c>
      <c r="AE183" s="1">
        <f t="array" ref="AE183">0*-1</f>
        <v>0</v>
      </c>
      <c r="AF183" s="1">
        <f t="array" ref="AF183">0*-1</f>
        <v>0</v>
      </c>
      <c r="AG183" s="1">
        <f t="array" ref="AG183">0*-1</f>
        <v>0</v>
      </c>
      <c r="AH183" s="1">
        <f t="array" ref="AH183">0*-1</f>
        <v>0</v>
      </c>
      <c r="AI183" s="1">
        <f t="array" ref="AI183">0*-1</f>
        <v>0</v>
      </c>
      <c r="AJ183" s="1">
        <f t="array" ref="AJ183">0*-1</f>
        <v>0</v>
      </c>
      <c r="AK183" s="1">
        <f t="array" ref="AK183">0*-1</f>
        <v>0</v>
      </c>
      <c r="AL183" s="10"/>
    </row>
    <row r="184" spans="1:38" s="44" customFormat="1" hidden="1" outlineLevel="1" x14ac:dyDescent="0.35">
      <c r="C184" s="26"/>
      <c r="F184" s="25">
        <v>6900</v>
      </c>
      <c r="G184" s="20" t="s">
        <v>97</v>
      </c>
      <c r="H184" s="2">
        <f t="shared" si="100"/>
        <v>0</v>
      </c>
      <c r="I184" s="1">
        <f t="array" ref="I184">Z184*-1</f>
        <v>0</v>
      </c>
      <c r="J184" s="1">
        <f t="array" ref="J184">AA184*-1</f>
        <v>0</v>
      </c>
      <c r="K184" s="1">
        <f t="array" ref="K184">AB184*-1</f>
        <v>0</v>
      </c>
      <c r="L184" s="1">
        <f t="array" ref="L184">AC184*-1</f>
        <v>0</v>
      </c>
      <c r="M184" s="1">
        <f t="array" ref="M184">AD184*-1</f>
        <v>0</v>
      </c>
      <c r="N184" s="1">
        <f t="array" ref="N184">AE184*-1</f>
        <v>0</v>
      </c>
      <c r="O184" s="1">
        <f t="array" ref="O184">AF184*-1</f>
        <v>0</v>
      </c>
      <c r="P184" s="1">
        <f t="array" ref="P184">AG184*-1</f>
        <v>0</v>
      </c>
      <c r="Q184" s="1">
        <f t="array" ref="Q184">AH184*-1</f>
        <v>0</v>
      </c>
      <c r="R184" s="1">
        <f t="array" ref="R184">AI184*-1</f>
        <v>0</v>
      </c>
      <c r="S184" s="1">
        <f t="array" ref="S184">AJ184*-1</f>
        <v>0</v>
      </c>
      <c r="T184" s="1">
        <f t="array" ref="T184">AK184*-1</f>
        <v>0</v>
      </c>
      <c r="U184" s="22"/>
      <c r="V184" s="10"/>
      <c r="W184" s="12">
        <f t="array" ref="W184">0*-1</f>
        <v>0</v>
      </c>
      <c r="X184" s="12">
        <f t="array" ref="X184">0*-1</f>
        <v>0</v>
      </c>
      <c r="Y184" s="2">
        <f t="shared" si="101"/>
        <v>0</v>
      </c>
      <c r="Z184" s="1">
        <f t="array" ref="Z184">0*-1</f>
        <v>0</v>
      </c>
      <c r="AA184" s="1">
        <f t="array" ref="AA184">0*-1</f>
        <v>0</v>
      </c>
      <c r="AB184" s="1">
        <f t="array" ref="AB184">0*-1</f>
        <v>0</v>
      </c>
      <c r="AC184" s="1">
        <f t="array" ref="AC184">0*-1</f>
        <v>0</v>
      </c>
      <c r="AD184" s="1">
        <f t="array" ref="AD184">0*-1</f>
        <v>0</v>
      </c>
      <c r="AE184" s="1">
        <f t="array" ref="AE184">0*-1</f>
        <v>0</v>
      </c>
      <c r="AF184" s="1">
        <f t="array" ref="AF184">0*-1</f>
        <v>0</v>
      </c>
      <c r="AG184" s="1">
        <f t="array" ref="AG184">0*-1</f>
        <v>0</v>
      </c>
      <c r="AH184" s="1">
        <f t="array" ref="AH184">0*-1</f>
        <v>0</v>
      </c>
      <c r="AI184" s="1">
        <f t="array" ref="AI184">0*-1</f>
        <v>0</v>
      </c>
      <c r="AJ184" s="1">
        <f t="array" ref="AJ184">0*-1</f>
        <v>0</v>
      </c>
      <c r="AK184" s="1">
        <f t="array" ref="AK184">0*-1</f>
        <v>0</v>
      </c>
      <c r="AL184" s="10"/>
    </row>
    <row r="185" spans="1:38" s="44" customFormat="1" hidden="1" outlineLevel="1" x14ac:dyDescent="0.35">
      <c r="C185" s="26"/>
      <c r="F185" s="25">
        <v>6940</v>
      </c>
      <c r="G185" s="20" t="s">
        <v>10</v>
      </c>
      <c r="H185" s="2">
        <f t="shared" si="100"/>
        <v>0</v>
      </c>
      <c r="I185" s="1">
        <f t="array" ref="I185">Z185*-1</f>
        <v>0</v>
      </c>
      <c r="J185" s="1">
        <f t="array" ref="J185">AA185*-1</f>
        <v>0</v>
      </c>
      <c r="K185" s="1">
        <f t="array" ref="K185">AB185*-1</f>
        <v>0</v>
      </c>
      <c r="L185" s="1">
        <f t="array" ref="L185">AC185*-1</f>
        <v>0</v>
      </c>
      <c r="M185" s="1">
        <f t="array" ref="M185">AD185*-1</f>
        <v>0</v>
      </c>
      <c r="N185" s="1">
        <f t="array" ref="N185">AE185*-1</f>
        <v>0</v>
      </c>
      <c r="O185" s="1">
        <f t="array" ref="O185">AF185*-1</f>
        <v>0</v>
      </c>
      <c r="P185" s="1">
        <f t="array" ref="P185">AG185*-1</f>
        <v>0</v>
      </c>
      <c r="Q185" s="1">
        <f t="array" ref="Q185">AH185*-1</f>
        <v>0</v>
      </c>
      <c r="R185" s="1">
        <f t="array" ref="R185">AI185*-1</f>
        <v>0</v>
      </c>
      <c r="S185" s="1">
        <f t="array" ref="S185">AJ185*-1</f>
        <v>0</v>
      </c>
      <c r="T185" s="1">
        <f t="array" ref="T185">AK185*-1</f>
        <v>0</v>
      </c>
      <c r="U185" s="22"/>
      <c r="V185" s="10"/>
      <c r="W185" s="12">
        <f t="array" ref="W185">0*-1</f>
        <v>0</v>
      </c>
      <c r="X185" s="12">
        <f t="array" ref="X185">0*-1</f>
        <v>0</v>
      </c>
      <c r="Y185" s="2">
        <f t="shared" si="101"/>
        <v>0</v>
      </c>
      <c r="Z185" s="1">
        <f t="array" ref="Z185">0*-1</f>
        <v>0</v>
      </c>
      <c r="AA185" s="1">
        <f t="array" ref="AA185">0*-1</f>
        <v>0</v>
      </c>
      <c r="AB185" s="1">
        <f t="array" ref="AB185">0*-1</f>
        <v>0</v>
      </c>
      <c r="AC185" s="1">
        <f t="array" ref="AC185">0*-1</f>
        <v>0</v>
      </c>
      <c r="AD185" s="1">
        <f t="array" ref="AD185">0*-1</f>
        <v>0</v>
      </c>
      <c r="AE185" s="1">
        <f t="array" ref="AE185">0*-1</f>
        <v>0</v>
      </c>
      <c r="AF185" s="1">
        <f t="array" ref="AF185">0*-1</f>
        <v>0</v>
      </c>
      <c r="AG185" s="1">
        <f t="array" ref="AG185">0*-1</f>
        <v>0</v>
      </c>
      <c r="AH185" s="1">
        <f t="array" ref="AH185">0*-1</f>
        <v>0</v>
      </c>
      <c r="AI185" s="1">
        <f t="array" ref="AI185">0*-1</f>
        <v>0</v>
      </c>
      <c r="AJ185" s="1">
        <f t="array" ref="AJ185">0*-1</f>
        <v>0</v>
      </c>
      <c r="AK185" s="1">
        <f t="array" ref="AK185">0*-1</f>
        <v>0</v>
      </c>
      <c r="AL185" s="10"/>
    </row>
    <row r="186" spans="1:38" s="44" customFormat="1" hidden="1" outlineLevel="1" x14ac:dyDescent="0.35">
      <c r="C186" s="26"/>
      <c r="F186" s="25">
        <v>7100</v>
      </c>
      <c r="G186" s="20" t="s">
        <v>46</v>
      </c>
      <c r="H186" s="2">
        <f t="shared" si="100"/>
        <v>0</v>
      </c>
      <c r="I186" s="1">
        <f t="array" ref="I186">Z186*-1</f>
        <v>0</v>
      </c>
      <c r="J186" s="1">
        <f t="array" ref="J186">AA186*-1</f>
        <v>0</v>
      </c>
      <c r="K186" s="1">
        <f t="array" ref="K186">AB186*-1</f>
        <v>0</v>
      </c>
      <c r="L186" s="1">
        <f t="array" ref="L186">AC186*-1</f>
        <v>0</v>
      </c>
      <c r="M186" s="1">
        <f t="array" ref="M186">AD186*-1</f>
        <v>0</v>
      </c>
      <c r="N186" s="1">
        <f t="array" ref="N186">AE186*-1</f>
        <v>0</v>
      </c>
      <c r="O186" s="1">
        <f t="array" ref="O186">AF186*-1</f>
        <v>0</v>
      </c>
      <c r="P186" s="1">
        <f t="array" ref="P186">AG186*-1</f>
        <v>0</v>
      </c>
      <c r="Q186" s="1">
        <f t="array" ref="Q186">AH186*-1</f>
        <v>0</v>
      </c>
      <c r="R186" s="1">
        <f t="array" ref="R186">AI186*-1</f>
        <v>0</v>
      </c>
      <c r="S186" s="1">
        <f t="array" ref="S186">AJ186*-1</f>
        <v>0</v>
      </c>
      <c r="T186" s="1">
        <f t="array" ref="T186">AK186*-1</f>
        <v>0</v>
      </c>
      <c r="U186" s="22"/>
      <c r="V186" s="10"/>
      <c r="W186" s="12">
        <f t="array" ref="W186">0*-1</f>
        <v>0</v>
      </c>
      <c r="X186" s="12">
        <f t="array" ref="X186">0*-1</f>
        <v>0</v>
      </c>
      <c r="Y186" s="2">
        <f t="shared" si="101"/>
        <v>0</v>
      </c>
      <c r="Z186" s="1">
        <f t="array" ref="Z186">0*-1</f>
        <v>0</v>
      </c>
      <c r="AA186" s="1">
        <f t="array" ref="AA186">0*-1</f>
        <v>0</v>
      </c>
      <c r="AB186" s="1">
        <f t="array" ref="AB186">0*-1</f>
        <v>0</v>
      </c>
      <c r="AC186" s="1">
        <f t="array" ref="AC186">0*-1</f>
        <v>0</v>
      </c>
      <c r="AD186" s="1">
        <f t="array" ref="AD186">0*-1</f>
        <v>0</v>
      </c>
      <c r="AE186" s="1">
        <f t="array" ref="AE186">0*-1</f>
        <v>0</v>
      </c>
      <c r="AF186" s="1">
        <f t="array" ref="AF186">0*-1</f>
        <v>0</v>
      </c>
      <c r="AG186" s="1">
        <f t="array" ref="AG186">0*-1</f>
        <v>0</v>
      </c>
      <c r="AH186" s="1">
        <f t="array" ref="AH186">0*-1</f>
        <v>0</v>
      </c>
      <c r="AI186" s="1">
        <f t="array" ref="AI186">0*-1</f>
        <v>0</v>
      </c>
      <c r="AJ186" s="1">
        <f t="array" ref="AJ186">0*-1</f>
        <v>0</v>
      </c>
      <c r="AK186" s="1">
        <f t="array" ref="AK186">0*-1</f>
        <v>0</v>
      </c>
      <c r="AL186" s="10"/>
    </row>
    <row r="187" spans="1:38" s="44" customFormat="1" hidden="1" outlineLevel="1" x14ac:dyDescent="0.35">
      <c r="C187" s="26"/>
      <c r="F187" s="25">
        <v>7140</v>
      </c>
      <c r="G187" s="20" t="s">
        <v>70</v>
      </c>
      <c r="H187" s="2">
        <f t="shared" si="100"/>
        <v>0</v>
      </c>
      <c r="I187" s="1">
        <f t="array" ref="I187">Z187*-1</f>
        <v>0</v>
      </c>
      <c r="J187" s="1">
        <f t="array" ref="J187">AA187*-1</f>
        <v>0</v>
      </c>
      <c r="K187" s="1">
        <f t="array" ref="K187">AB187*-1</f>
        <v>0</v>
      </c>
      <c r="L187" s="1">
        <f t="array" ref="L187">AC187*-1</f>
        <v>0</v>
      </c>
      <c r="M187" s="1">
        <f t="array" ref="M187">AD187*-1</f>
        <v>0</v>
      </c>
      <c r="N187" s="1">
        <f t="array" ref="N187">AE187*-1</f>
        <v>0</v>
      </c>
      <c r="O187" s="1">
        <f t="array" ref="O187">AF187*-1</f>
        <v>0</v>
      </c>
      <c r="P187" s="1">
        <f t="array" ref="P187">AG187*-1</f>
        <v>0</v>
      </c>
      <c r="Q187" s="1">
        <f t="array" ref="Q187">AH187*-1</f>
        <v>0</v>
      </c>
      <c r="R187" s="1">
        <f t="array" ref="R187">AI187*-1</f>
        <v>0</v>
      </c>
      <c r="S187" s="1">
        <f t="array" ref="S187">AJ187*-1</f>
        <v>0</v>
      </c>
      <c r="T187" s="1">
        <f t="array" ref="T187">AK187*-1</f>
        <v>0</v>
      </c>
      <c r="U187" s="22"/>
      <c r="V187" s="10"/>
      <c r="W187" s="12">
        <f t="array" ref="W187">0*-1</f>
        <v>0</v>
      </c>
      <c r="X187" s="12">
        <f t="array" ref="X187">0*-1</f>
        <v>0</v>
      </c>
      <c r="Y187" s="2">
        <f t="shared" si="101"/>
        <v>0</v>
      </c>
      <c r="Z187" s="1">
        <f t="array" ref="Z187">0*-1</f>
        <v>0</v>
      </c>
      <c r="AA187" s="1">
        <f t="array" ref="AA187">0*-1</f>
        <v>0</v>
      </c>
      <c r="AB187" s="1">
        <f t="array" ref="AB187">0*-1</f>
        <v>0</v>
      </c>
      <c r="AC187" s="1">
        <f t="array" ref="AC187">0*-1</f>
        <v>0</v>
      </c>
      <c r="AD187" s="1">
        <f t="array" ref="AD187">0*-1</f>
        <v>0</v>
      </c>
      <c r="AE187" s="1">
        <f t="array" ref="AE187">0*-1</f>
        <v>0</v>
      </c>
      <c r="AF187" s="1">
        <f t="array" ref="AF187">0*-1</f>
        <v>0</v>
      </c>
      <c r="AG187" s="1">
        <f t="array" ref="AG187">0*-1</f>
        <v>0</v>
      </c>
      <c r="AH187" s="1">
        <f t="array" ref="AH187">0*-1</f>
        <v>0</v>
      </c>
      <c r="AI187" s="1">
        <f t="array" ref="AI187">0*-1</f>
        <v>0</v>
      </c>
      <c r="AJ187" s="1">
        <f t="array" ref="AJ187">0*-1</f>
        <v>0</v>
      </c>
      <c r="AK187" s="1">
        <f t="array" ref="AK187">0*-1</f>
        <v>0</v>
      </c>
      <c r="AL187" s="10"/>
    </row>
    <row r="188" spans="1:38" s="44" customFormat="1" hidden="1" outlineLevel="1" x14ac:dyDescent="0.35">
      <c r="C188" s="26"/>
      <c r="F188" s="25">
        <v>7145</v>
      </c>
      <c r="G188" s="20" t="s">
        <v>27</v>
      </c>
      <c r="H188" s="2">
        <f t="shared" si="100"/>
        <v>0</v>
      </c>
      <c r="I188" s="1">
        <f t="array" ref="I188">Z188*-1</f>
        <v>0</v>
      </c>
      <c r="J188" s="1">
        <f t="array" ref="J188">AA188*-1</f>
        <v>0</v>
      </c>
      <c r="K188" s="1">
        <f t="array" ref="K188">AB188*-1</f>
        <v>0</v>
      </c>
      <c r="L188" s="1">
        <f t="array" ref="L188">AC188*-1</f>
        <v>0</v>
      </c>
      <c r="M188" s="1">
        <f t="array" ref="M188">AD188*-1</f>
        <v>0</v>
      </c>
      <c r="N188" s="1">
        <f t="array" ref="N188">AE188*-1</f>
        <v>0</v>
      </c>
      <c r="O188" s="1">
        <f t="array" ref="O188">AF188*-1</f>
        <v>0</v>
      </c>
      <c r="P188" s="1">
        <f t="array" ref="P188">AG188*-1</f>
        <v>0</v>
      </c>
      <c r="Q188" s="1">
        <f t="array" ref="Q188">AH188*-1</f>
        <v>0</v>
      </c>
      <c r="R188" s="1">
        <f t="array" ref="R188">AI188*-1</f>
        <v>0</v>
      </c>
      <c r="S188" s="1">
        <f t="array" ref="S188">AJ188*-1</f>
        <v>0</v>
      </c>
      <c r="T188" s="1">
        <f t="array" ref="T188">AK188*-1</f>
        <v>0</v>
      </c>
      <c r="U188" s="22"/>
      <c r="V188" s="10"/>
      <c r="W188" s="12">
        <f t="array" ref="W188">0*-1</f>
        <v>0</v>
      </c>
      <c r="X188" s="12">
        <f t="array" ref="X188">0*-1</f>
        <v>0</v>
      </c>
      <c r="Y188" s="2">
        <f t="shared" si="101"/>
        <v>0</v>
      </c>
      <c r="Z188" s="1">
        <f t="array" ref="Z188">0*-1</f>
        <v>0</v>
      </c>
      <c r="AA188" s="1">
        <f t="array" ref="AA188">0*-1</f>
        <v>0</v>
      </c>
      <c r="AB188" s="1">
        <f t="array" ref="AB188">0*-1</f>
        <v>0</v>
      </c>
      <c r="AC188" s="1">
        <f t="array" ref="AC188">0*-1</f>
        <v>0</v>
      </c>
      <c r="AD188" s="1">
        <f t="array" ref="AD188">0*-1</f>
        <v>0</v>
      </c>
      <c r="AE188" s="1">
        <f t="array" ref="AE188">0*-1</f>
        <v>0</v>
      </c>
      <c r="AF188" s="1">
        <f t="array" ref="AF188">0*-1</f>
        <v>0</v>
      </c>
      <c r="AG188" s="1">
        <f t="array" ref="AG188">0*-1</f>
        <v>0</v>
      </c>
      <c r="AH188" s="1">
        <f t="array" ref="AH188">0*-1</f>
        <v>0</v>
      </c>
      <c r="AI188" s="1">
        <f t="array" ref="AI188">0*-1</f>
        <v>0</v>
      </c>
      <c r="AJ188" s="1">
        <f t="array" ref="AJ188">0*-1</f>
        <v>0</v>
      </c>
      <c r="AK188" s="1">
        <f t="array" ref="AK188">0*-1</f>
        <v>0</v>
      </c>
      <c r="AL188" s="10"/>
    </row>
    <row r="189" spans="1:38" s="44" customFormat="1" hidden="1" outlineLevel="1" x14ac:dyDescent="0.35">
      <c r="C189" s="26"/>
      <c r="F189" s="25">
        <v>7360</v>
      </c>
      <c r="G189" s="20" t="s">
        <v>75</v>
      </c>
      <c r="H189" s="2">
        <f t="shared" si="100"/>
        <v>0</v>
      </c>
      <c r="I189" s="1">
        <f t="array" ref="I189">Z189*-1</f>
        <v>0</v>
      </c>
      <c r="J189" s="1">
        <f t="array" ref="J189">AA189*-1</f>
        <v>0</v>
      </c>
      <c r="K189" s="1">
        <f t="array" ref="K189">AB189*-1</f>
        <v>0</v>
      </c>
      <c r="L189" s="1">
        <f t="array" ref="L189">AC189*-1</f>
        <v>0</v>
      </c>
      <c r="M189" s="1">
        <f t="array" ref="M189">AD189*-1</f>
        <v>0</v>
      </c>
      <c r="N189" s="1">
        <f t="array" ref="N189">AE189*-1</f>
        <v>0</v>
      </c>
      <c r="O189" s="1">
        <f t="array" ref="O189">AF189*-1</f>
        <v>0</v>
      </c>
      <c r="P189" s="1">
        <f t="array" ref="P189">AG189*-1</f>
        <v>0</v>
      </c>
      <c r="Q189" s="1">
        <f t="array" ref="Q189">AH189*-1</f>
        <v>0</v>
      </c>
      <c r="R189" s="1">
        <f t="array" ref="R189">AI189*-1</f>
        <v>0</v>
      </c>
      <c r="S189" s="1">
        <f t="array" ref="S189">AJ189*-1</f>
        <v>0</v>
      </c>
      <c r="T189" s="1">
        <f t="array" ref="T189">AK189*-1</f>
        <v>0</v>
      </c>
      <c r="U189" s="22"/>
      <c r="V189" s="10"/>
      <c r="W189" s="12">
        <f t="array" ref="W189">0*-1</f>
        <v>0</v>
      </c>
      <c r="X189" s="12">
        <f t="array" ref="X189">0*-1</f>
        <v>0</v>
      </c>
      <c r="Y189" s="2">
        <f t="shared" si="101"/>
        <v>0</v>
      </c>
      <c r="Z189" s="1">
        <f t="array" ref="Z189">0*-1</f>
        <v>0</v>
      </c>
      <c r="AA189" s="1">
        <f t="array" ref="AA189">0*-1</f>
        <v>0</v>
      </c>
      <c r="AB189" s="1">
        <f t="array" ref="AB189">0*-1</f>
        <v>0</v>
      </c>
      <c r="AC189" s="1">
        <f t="array" ref="AC189">0*-1</f>
        <v>0</v>
      </c>
      <c r="AD189" s="1">
        <f t="array" ref="AD189">0*-1</f>
        <v>0</v>
      </c>
      <c r="AE189" s="1">
        <f t="array" ref="AE189">0*-1</f>
        <v>0</v>
      </c>
      <c r="AF189" s="1">
        <f t="array" ref="AF189">0*-1</f>
        <v>0</v>
      </c>
      <c r="AG189" s="1">
        <f t="array" ref="AG189">0*-1</f>
        <v>0</v>
      </c>
      <c r="AH189" s="1">
        <f t="array" ref="AH189">0*-1</f>
        <v>0</v>
      </c>
      <c r="AI189" s="1">
        <f t="array" ref="AI189">0*-1</f>
        <v>0</v>
      </c>
      <c r="AJ189" s="1">
        <f t="array" ref="AJ189">0*-1</f>
        <v>0</v>
      </c>
      <c r="AK189" s="1">
        <f t="array" ref="AK189">0*-1</f>
        <v>0</v>
      </c>
      <c r="AL189" s="10"/>
    </row>
    <row r="190" spans="1:38" s="44" customFormat="1" hidden="1" outlineLevel="1" x14ac:dyDescent="0.35">
      <c r="C190" s="26"/>
      <c r="F190" s="25">
        <v>7420</v>
      </c>
      <c r="G190" s="20" t="s">
        <v>11</v>
      </c>
      <c r="H190" s="2">
        <f t="shared" si="100"/>
        <v>0</v>
      </c>
      <c r="I190" s="1">
        <f t="array" ref="I190">Z190*-1</f>
        <v>0</v>
      </c>
      <c r="J190" s="1">
        <f t="array" ref="J190">AA190*-1</f>
        <v>0</v>
      </c>
      <c r="K190" s="1">
        <f t="array" ref="K190">AB190*-1</f>
        <v>0</v>
      </c>
      <c r="L190" s="1">
        <f t="array" ref="L190">AC190*-1</f>
        <v>0</v>
      </c>
      <c r="M190" s="1">
        <f t="array" ref="M190">AD190*-1</f>
        <v>0</v>
      </c>
      <c r="N190" s="1">
        <f t="array" ref="N190">AE190*-1</f>
        <v>0</v>
      </c>
      <c r="O190" s="1">
        <f t="array" ref="O190">AF190*-1</f>
        <v>0</v>
      </c>
      <c r="P190" s="1">
        <f t="array" ref="P190">AG190*-1</f>
        <v>0</v>
      </c>
      <c r="Q190" s="1">
        <f t="array" ref="Q190">AH190*-1</f>
        <v>0</v>
      </c>
      <c r="R190" s="1">
        <f t="array" ref="R190">AI190*-1</f>
        <v>0</v>
      </c>
      <c r="S190" s="1">
        <f t="array" ref="S190">AJ190*-1</f>
        <v>0</v>
      </c>
      <c r="T190" s="1">
        <f t="array" ref="T190">AK190*-1</f>
        <v>0</v>
      </c>
      <c r="U190" s="22"/>
      <c r="V190" s="10"/>
      <c r="W190" s="12">
        <f t="array" ref="W190">0*-1</f>
        <v>0</v>
      </c>
      <c r="X190" s="12">
        <f t="array" ref="X190">0*-1</f>
        <v>0</v>
      </c>
      <c r="Y190" s="2">
        <f t="shared" si="101"/>
        <v>0</v>
      </c>
      <c r="Z190" s="1">
        <f t="array" ref="Z190">0*-1</f>
        <v>0</v>
      </c>
      <c r="AA190" s="1">
        <f t="array" ref="AA190">0*-1</f>
        <v>0</v>
      </c>
      <c r="AB190" s="1">
        <f t="array" ref="AB190">0*-1</f>
        <v>0</v>
      </c>
      <c r="AC190" s="1">
        <f t="array" ref="AC190">0*-1</f>
        <v>0</v>
      </c>
      <c r="AD190" s="1">
        <f t="array" ref="AD190">0*-1</f>
        <v>0</v>
      </c>
      <c r="AE190" s="1">
        <f t="array" ref="AE190">0*-1</f>
        <v>0</v>
      </c>
      <c r="AF190" s="1">
        <f t="array" ref="AF190">0*-1</f>
        <v>0</v>
      </c>
      <c r="AG190" s="1">
        <f t="array" ref="AG190">0*-1</f>
        <v>0</v>
      </c>
      <c r="AH190" s="1">
        <f t="array" ref="AH190">0*-1</f>
        <v>0</v>
      </c>
      <c r="AI190" s="1">
        <f t="array" ref="AI190">0*-1</f>
        <v>0</v>
      </c>
      <c r="AJ190" s="1">
        <f t="array" ref="AJ190">0*-1</f>
        <v>0</v>
      </c>
      <c r="AK190" s="1">
        <f t="array" ref="AK190">0*-1</f>
        <v>0</v>
      </c>
      <c r="AL190" s="10"/>
    </row>
    <row r="191" spans="1:38" s="44" customFormat="1" hidden="1" outlineLevel="1" x14ac:dyDescent="0.35">
      <c r="C191" s="26"/>
      <c r="F191" s="25">
        <v>7770</v>
      </c>
      <c r="G191" s="20" t="s">
        <v>8</v>
      </c>
      <c r="H191" s="2">
        <f t="shared" si="100"/>
        <v>0</v>
      </c>
      <c r="I191" s="1">
        <f t="array" ref="I191">Z191*-1</f>
        <v>0</v>
      </c>
      <c r="J191" s="1">
        <f t="array" ref="J191">AA191*-1</f>
        <v>0</v>
      </c>
      <c r="K191" s="1">
        <f t="array" ref="K191">AB191*-1</f>
        <v>0</v>
      </c>
      <c r="L191" s="1">
        <f t="array" ref="L191">AC191*-1</f>
        <v>0</v>
      </c>
      <c r="M191" s="1">
        <f t="array" ref="M191">AD191*-1</f>
        <v>0</v>
      </c>
      <c r="N191" s="1">
        <f t="array" ref="N191">AE191*-1</f>
        <v>0</v>
      </c>
      <c r="O191" s="1">
        <f t="array" ref="O191">AF191*-1</f>
        <v>0</v>
      </c>
      <c r="P191" s="1">
        <f t="array" ref="P191">AG191*-1</f>
        <v>0</v>
      </c>
      <c r="Q191" s="1">
        <f t="array" ref="Q191">AH191*-1</f>
        <v>0</v>
      </c>
      <c r="R191" s="1">
        <f t="array" ref="R191">AI191*-1</f>
        <v>0</v>
      </c>
      <c r="S191" s="1">
        <f t="array" ref="S191">AJ191*-1</f>
        <v>0</v>
      </c>
      <c r="T191" s="1">
        <f t="array" ref="T191">AK191*-1</f>
        <v>0</v>
      </c>
      <c r="U191" s="22"/>
      <c r="V191" s="10"/>
      <c r="W191" s="12">
        <f t="array" ref="W191">0*-1</f>
        <v>0</v>
      </c>
      <c r="X191" s="12">
        <f t="array" ref="X191">0*-1</f>
        <v>0</v>
      </c>
      <c r="Y191" s="2">
        <f t="shared" si="101"/>
        <v>0</v>
      </c>
      <c r="Z191" s="1">
        <f t="array" ref="Z191">0*-1</f>
        <v>0</v>
      </c>
      <c r="AA191" s="1">
        <f t="array" ref="AA191">0*-1</f>
        <v>0</v>
      </c>
      <c r="AB191" s="1">
        <f t="array" ref="AB191">0*-1</f>
        <v>0</v>
      </c>
      <c r="AC191" s="1">
        <f t="array" ref="AC191">0*-1</f>
        <v>0</v>
      </c>
      <c r="AD191" s="1">
        <f t="array" ref="AD191">0*-1</f>
        <v>0</v>
      </c>
      <c r="AE191" s="1">
        <f t="array" ref="AE191">0*-1</f>
        <v>0</v>
      </c>
      <c r="AF191" s="1">
        <f t="array" ref="AF191">0*-1</f>
        <v>0</v>
      </c>
      <c r="AG191" s="1">
        <f t="array" ref="AG191">0*-1</f>
        <v>0</v>
      </c>
      <c r="AH191" s="1">
        <f t="array" ref="AH191">0*-1</f>
        <v>0</v>
      </c>
      <c r="AI191" s="1">
        <f t="array" ref="AI191">0*-1</f>
        <v>0</v>
      </c>
      <c r="AJ191" s="1">
        <f t="array" ref="AJ191">0*-1</f>
        <v>0</v>
      </c>
      <c r="AK191" s="1">
        <f t="array" ref="AK191">0*-1</f>
        <v>0</v>
      </c>
      <c r="AL191" s="10"/>
    </row>
    <row r="192" spans="1:38" s="44" customFormat="1" ht="15.65" customHeight="1" collapsed="1" x14ac:dyDescent="0.35">
      <c r="A192" s="6">
        <f t="array" ref="A192">IFERROR(93000043,"0")</f>
        <v>93000043</v>
      </c>
      <c r="B192" s="6" t="s">
        <v>15</v>
      </c>
      <c r="C192" s="8">
        <f>IF(A192="","0",A192)</f>
        <v>93000043</v>
      </c>
      <c r="D192" s="24" t="str">
        <f>IF(C192="0","(Ingen Verdi)",B192)</f>
        <v>Regional valgkomite - Region Vest</v>
      </c>
      <c r="E192" s="18">
        <v>930</v>
      </c>
      <c r="H192" s="2">
        <f>SUM(I192:T192)</f>
        <v>0</v>
      </c>
      <c r="I192" s="2">
        <f t="shared" ref="I192:T192" si="109">SUM(0)+SUM(I167)+SUM(I168)+SUM(0)+SUM(I169)+SUM(0)+SUM(I170)+SUM(0)+SUM(0)+SUM(I171)+SUM(I172)+SUM(I173)+SUM(I174)+SUM(I175:I191)</f>
        <v>0</v>
      </c>
      <c r="J192" s="2">
        <f t="shared" si="109"/>
        <v>0</v>
      </c>
      <c r="K192" s="2">
        <f t="shared" si="109"/>
        <v>0</v>
      </c>
      <c r="L192" s="2">
        <f t="shared" si="109"/>
        <v>0</v>
      </c>
      <c r="M192" s="2">
        <f t="shared" si="109"/>
        <v>0</v>
      </c>
      <c r="N192" s="2">
        <f t="shared" si="109"/>
        <v>0</v>
      </c>
      <c r="O192" s="2">
        <f t="shared" si="109"/>
        <v>0</v>
      </c>
      <c r="P192" s="2">
        <f t="shared" si="109"/>
        <v>0</v>
      </c>
      <c r="Q192" s="2">
        <f t="shared" si="109"/>
        <v>0</v>
      </c>
      <c r="R192" s="2">
        <f t="shared" si="109"/>
        <v>0</v>
      </c>
      <c r="S192" s="2">
        <f t="shared" si="109"/>
        <v>0</v>
      </c>
      <c r="T192" s="2">
        <f t="shared" si="109"/>
        <v>0</v>
      </c>
      <c r="U192" s="21"/>
      <c r="V192" s="19"/>
      <c r="W192" s="2">
        <f t="shared" ref="W192:X192" si="110">SUM(0)+SUM(W167)+SUM(W168)+SUM(0)+SUM(W169)+SUM(0)+SUM(W170)+SUM(0)+SUM(0)+SUM(W171)+SUM(W172)+SUM(W173)+SUM(W174)+SUM(W175:W191)</f>
        <v>0</v>
      </c>
      <c r="X192" s="2">
        <f t="shared" si="110"/>
        <v>0</v>
      </c>
      <c r="Y192" s="2">
        <f>SUM(Z192:AK192)</f>
        <v>0</v>
      </c>
      <c r="Z192" s="2">
        <f t="shared" ref="Z192:AK192" si="111">SUM(0)+SUM(Z167)+SUM(Z168)+SUM(0)+SUM(Z169)+SUM(0)+SUM(Z170)+SUM(0)+SUM(0)+SUM(Z171)+SUM(Z172)+SUM(Z173)+SUM(Z174)+SUM(Z175:Z191)</f>
        <v>0</v>
      </c>
      <c r="AA192" s="2">
        <f t="shared" si="111"/>
        <v>0</v>
      </c>
      <c r="AB192" s="2">
        <f t="shared" si="111"/>
        <v>0</v>
      </c>
      <c r="AC192" s="2">
        <f t="shared" si="111"/>
        <v>0</v>
      </c>
      <c r="AD192" s="2">
        <f t="shared" si="111"/>
        <v>0</v>
      </c>
      <c r="AE192" s="2">
        <f t="shared" si="111"/>
        <v>0</v>
      </c>
      <c r="AF192" s="2">
        <f t="shared" si="111"/>
        <v>0</v>
      </c>
      <c r="AG192" s="2">
        <f t="shared" si="111"/>
        <v>0</v>
      </c>
      <c r="AH192" s="2">
        <f t="shared" si="111"/>
        <v>0</v>
      </c>
      <c r="AI192" s="2">
        <f t="shared" si="111"/>
        <v>0</v>
      </c>
      <c r="AJ192" s="2">
        <f t="shared" si="111"/>
        <v>0</v>
      </c>
      <c r="AK192" s="2">
        <f t="shared" si="111"/>
        <v>0</v>
      </c>
    </row>
    <row r="193" spans="1:38" s="44" customFormat="1" ht="15.65" hidden="1" customHeight="1" outlineLevel="1" x14ac:dyDescent="0.35">
      <c r="A193" s="6"/>
      <c r="B193" s="6"/>
      <c r="C193" s="8"/>
      <c r="D193" s="8"/>
      <c r="E193" s="18"/>
      <c r="F193" s="25">
        <v>4540</v>
      </c>
      <c r="G193" s="44" t="s">
        <v>95</v>
      </c>
      <c r="H193" s="2">
        <f t="shared" ref="H193:H194" si="112">SUM(I193:T193)</f>
        <v>0</v>
      </c>
      <c r="I193" s="1">
        <f t="array" ref="I193">Z193*-1</f>
        <v>0</v>
      </c>
      <c r="J193" s="1">
        <f t="array" ref="J193">AA193*-1</f>
        <v>0</v>
      </c>
      <c r="K193" s="1">
        <f t="array" ref="K193">AB193*-1</f>
        <v>0</v>
      </c>
      <c r="L193" s="1">
        <f t="array" ref="L193">AC193*-1</f>
        <v>0</v>
      </c>
      <c r="M193" s="1">
        <f t="array" ref="M193">AD193*-1</f>
        <v>0</v>
      </c>
      <c r="N193" s="1">
        <f t="array" ref="N193">AE193*-1</f>
        <v>0</v>
      </c>
      <c r="O193" s="1">
        <f t="array" ref="O193">AF193*-1</f>
        <v>0</v>
      </c>
      <c r="P193" s="1">
        <f t="array" ref="P193">AG193*-1</f>
        <v>0</v>
      </c>
      <c r="Q193" s="1">
        <f t="array" ref="Q193">AH193*-1</f>
        <v>0</v>
      </c>
      <c r="R193" s="1">
        <f t="array" ref="R193">AI193*-1</f>
        <v>0</v>
      </c>
      <c r="S193" s="1">
        <f t="array" ref="S193">AJ193*-1</f>
        <v>0</v>
      </c>
      <c r="T193" s="1">
        <f t="array" ref="T193">AK193*-1</f>
        <v>0</v>
      </c>
      <c r="U193" s="8"/>
      <c r="W193" s="12">
        <f t="array" ref="W193">0*-1</f>
        <v>0</v>
      </c>
      <c r="X193" s="12">
        <f t="array" ref="X193">0*-1</f>
        <v>0</v>
      </c>
      <c r="Y193" s="2">
        <f t="shared" ref="Y193:Y194" si="113">SUM(Z193:AK193)</f>
        <v>0</v>
      </c>
      <c r="Z193" s="1">
        <f t="array" ref="Z193">0*-1</f>
        <v>0</v>
      </c>
      <c r="AA193" s="1">
        <f t="array" ref="AA193">0*-1</f>
        <v>0</v>
      </c>
      <c r="AB193" s="1">
        <f t="array" ref="AB193">0*-1</f>
        <v>0</v>
      </c>
      <c r="AC193" s="1">
        <f t="array" ref="AC193">0*-1</f>
        <v>0</v>
      </c>
      <c r="AD193" s="1">
        <f t="array" ref="AD193">0*-1</f>
        <v>0</v>
      </c>
      <c r="AE193" s="1">
        <f t="array" ref="AE193">0*-1</f>
        <v>0</v>
      </c>
      <c r="AF193" s="1">
        <f t="array" ref="AF193">0*-1</f>
        <v>0</v>
      </c>
      <c r="AG193" s="1">
        <f t="array" ref="AG193">0*-1</f>
        <v>0</v>
      </c>
      <c r="AH193" s="1">
        <f t="array" ref="AH193">0*-1</f>
        <v>0</v>
      </c>
      <c r="AI193" s="1">
        <f t="array" ref="AI193">0*-1</f>
        <v>0</v>
      </c>
      <c r="AJ193" s="1">
        <f t="array" ref="AJ193">0*-1</f>
        <v>0</v>
      </c>
      <c r="AK193" s="1">
        <f t="array" ref="AK193">0*-1</f>
        <v>0</v>
      </c>
    </row>
    <row r="194" spans="1:38" s="44" customFormat="1" ht="15.65" hidden="1" customHeight="1" outlineLevel="1" x14ac:dyDescent="0.35">
      <c r="A194" s="6"/>
      <c r="B194" s="6"/>
      <c r="C194" s="8"/>
      <c r="D194" s="8"/>
      <c r="E194" s="18"/>
      <c r="F194" s="25">
        <v>5000</v>
      </c>
      <c r="G194" s="44" t="s">
        <v>73</v>
      </c>
      <c r="H194" s="2">
        <f t="shared" si="112"/>
        <v>0</v>
      </c>
      <c r="I194" s="1">
        <f t="array" ref="I194">Z194*-1</f>
        <v>0</v>
      </c>
      <c r="J194" s="1">
        <f t="array" ref="J194">AA194*-1</f>
        <v>0</v>
      </c>
      <c r="K194" s="1">
        <f t="array" ref="K194">AB194*-1</f>
        <v>0</v>
      </c>
      <c r="L194" s="1">
        <f t="array" ref="L194">AC194*-1</f>
        <v>0</v>
      </c>
      <c r="M194" s="1">
        <f t="array" ref="M194">AD194*-1</f>
        <v>0</v>
      </c>
      <c r="N194" s="1">
        <f t="array" ref="N194">AE194*-1</f>
        <v>0</v>
      </c>
      <c r="O194" s="1">
        <f t="array" ref="O194">AF194*-1</f>
        <v>0</v>
      </c>
      <c r="P194" s="1">
        <f t="array" ref="P194">AG194*-1</f>
        <v>0</v>
      </c>
      <c r="Q194" s="1">
        <f t="array" ref="Q194">AH194*-1</f>
        <v>0</v>
      </c>
      <c r="R194" s="1">
        <f t="array" ref="R194">AI194*-1</f>
        <v>0</v>
      </c>
      <c r="S194" s="1">
        <f t="array" ref="S194">AJ194*-1</f>
        <v>0</v>
      </c>
      <c r="T194" s="1">
        <f t="array" ref="T194">AK194*-1</f>
        <v>0</v>
      </c>
      <c r="U194" s="8"/>
      <c r="W194" s="12">
        <f t="array" ref="W194">0*-1</f>
        <v>0</v>
      </c>
      <c r="X194" s="12">
        <f t="array" ref="X194">0*-1</f>
        <v>0</v>
      </c>
      <c r="Y194" s="2">
        <f t="shared" si="113"/>
        <v>0</v>
      </c>
      <c r="Z194" s="1">
        <f t="array" ref="Z194">0*-1</f>
        <v>0</v>
      </c>
      <c r="AA194" s="1">
        <f t="array" ref="AA194">0*-1</f>
        <v>0</v>
      </c>
      <c r="AB194" s="1">
        <f t="array" ref="AB194">0*-1</f>
        <v>0</v>
      </c>
      <c r="AC194" s="1">
        <f t="array" ref="AC194">0*-1</f>
        <v>0</v>
      </c>
      <c r="AD194" s="1">
        <f t="array" ref="AD194">0*-1</f>
        <v>0</v>
      </c>
      <c r="AE194" s="1">
        <f t="array" ref="AE194">0*-1</f>
        <v>0</v>
      </c>
      <c r="AF194" s="1">
        <f t="array" ref="AF194">0*-1</f>
        <v>0</v>
      </c>
      <c r="AG194" s="1">
        <f t="array" ref="AG194">0*-1</f>
        <v>0</v>
      </c>
      <c r="AH194" s="1">
        <f t="array" ref="AH194">0*-1</f>
        <v>0</v>
      </c>
      <c r="AI194" s="1">
        <f t="array" ref="AI194">0*-1</f>
        <v>0</v>
      </c>
      <c r="AJ194" s="1">
        <f t="array" ref="AJ194">0*-1</f>
        <v>0</v>
      </c>
      <c r="AK194" s="1">
        <f t="array" ref="AK194">0*-1</f>
        <v>0</v>
      </c>
    </row>
    <row r="195" spans="1:38" s="44" customFormat="1" ht="15.65" hidden="1" customHeight="1" outlineLevel="1" x14ac:dyDescent="0.35">
      <c r="A195" s="6"/>
      <c r="B195" s="6"/>
      <c r="C195" s="8"/>
      <c r="D195" s="8"/>
      <c r="E195" s="18"/>
      <c r="F195" s="25">
        <v>5060</v>
      </c>
      <c r="G195" s="44" t="s">
        <v>20</v>
      </c>
      <c r="H195" s="2">
        <f>SUM(I195:T195)</f>
        <v>0</v>
      </c>
      <c r="I195" s="1">
        <f t="array" ref="I195">Z195*-1</f>
        <v>0</v>
      </c>
      <c r="J195" s="1">
        <f t="array" ref="J195">AA195*-1</f>
        <v>0</v>
      </c>
      <c r="K195" s="1">
        <f t="array" ref="K195">AB195*-1</f>
        <v>0</v>
      </c>
      <c r="L195" s="1">
        <f t="array" ref="L195">AC195*-1</f>
        <v>0</v>
      </c>
      <c r="M195" s="1">
        <f t="array" ref="M195">AD195*-1</f>
        <v>0</v>
      </c>
      <c r="N195" s="1">
        <f t="array" ref="N195">AE195*-1</f>
        <v>0</v>
      </c>
      <c r="O195" s="1">
        <f t="array" ref="O195">AF195*-1</f>
        <v>0</v>
      </c>
      <c r="P195" s="1">
        <f t="array" ref="P195">AG195*-1</f>
        <v>0</v>
      </c>
      <c r="Q195" s="1">
        <f t="array" ref="Q195">AH195*-1</f>
        <v>0</v>
      </c>
      <c r="R195" s="1">
        <f t="array" ref="R195">AI195*-1</f>
        <v>0</v>
      </c>
      <c r="S195" s="1">
        <f t="array" ref="S195">AJ195*-1</f>
        <v>0</v>
      </c>
      <c r="T195" s="1">
        <f t="array" ref="T195">AK195*-1</f>
        <v>0</v>
      </c>
      <c r="U195" s="8"/>
      <c r="W195" s="12">
        <f t="array" ref="W195">0*-1</f>
        <v>0</v>
      </c>
      <c r="X195" s="12">
        <f t="array" ref="X195">0*-1</f>
        <v>0</v>
      </c>
      <c r="Y195" s="2">
        <f>SUM(Z195:AK195)</f>
        <v>0</v>
      </c>
      <c r="Z195" s="1">
        <f t="array" ref="Z195">0*-1</f>
        <v>0</v>
      </c>
      <c r="AA195" s="1">
        <f t="array" ref="AA195">0*-1</f>
        <v>0</v>
      </c>
      <c r="AB195" s="1">
        <f t="array" ref="AB195">0*-1</f>
        <v>0</v>
      </c>
      <c r="AC195" s="1">
        <f t="array" ref="AC195">0*-1</f>
        <v>0</v>
      </c>
      <c r="AD195" s="1">
        <f t="array" ref="AD195">0*-1</f>
        <v>0</v>
      </c>
      <c r="AE195" s="1">
        <f t="array" ref="AE195">0*-1</f>
        <v>0</v>
      </c>
      <c r="AF195" s="1">
        <f t="array" ref="AF195">0*-1</f>
        <v>0</v>
      </c>
      <c r="AG195" s="1">
        <f t="array" ref="AG195">0*-1</f>
        <v>0</v>
      </c>
      <c r="AH195" s="1">
        <f t="array" ref="AH195">0*-1</f>
        <v>0</v>
      </c>
      <c r="AI195" s="1">
        <f t="array" ref="AI195">0*-1</f>
        <v>0</v>
      </c>
      <c r="AJ195" s="1">
        <f t="array" ref="AJ195">0*-1</f>
        <v>0</v>
      </c>
      <c r="AK195" s="1">
        <f t="array" ref="AK195">0*-1</f>
        <v>0</v>
      </c>
    </row>
    <row r="196" spans="1:38" s="44" customFormat="1" ht="15.65" hidden="1" customHeight="1" outlineLevel="1" x14ac:dyDescent="0.35">
      <c r="A196" s="6"/>
      <c r="B196" s="6"/>
      <c r="C196" s="8"/>
      <c r="D196" s="8"/>
      <c r="E196" s="18"/>
      <c r="F196" s="25">
        <v>5090</v>
      </c>
      <c r="G196" s="44" t="s">
        <v>74</v>
      </c>
      <c r="H196" s="11">
        <f>SUM(I196:T196)</f>
        <v>0</v>
      </c>
      <c r="I196" s="4">
        <f t="shared" ref="I196:T196" si="114">SUM(I194)*12%</f>
        <v>0</v>
      </c>
      <c r="J196" s="4">
        <f t="shared" si="114"/>
        <v>0</v>
      </c>
      <c r="K196" s="4">
        <f t="shared" si="114"/>
        <v>0</v>
      </c>
      <c r="L196" s="4">
        <f t="shared" si="114"/>
        <v>0</v>
      </c>
      <c r="M196" s="4">
        <f t="shared" si="114"/>
        <v>0</v>
      </c>
      <c r="N196" s="4">
        <f t="shared" si="114"/>
        <v>0</v>
      </c>
      <c r="O196" s="4">
        <f t="shared" si="114"/>
        <v>0</v>
      </c>
      <c r="P196" s="4">
        <f t="shared" si="114"/>
        <v>0</v>
      </c>
      <c r="Q196" s="4">
        <f t="shared" si="114"/>
        <v>0</v>
      </c>
      <c r="R196" s="4">
        <f t="shared" si="114"/>
        <v>0</v>
      </c>
      <c r="S196" s="4">
        <f t="shared" si="114"/>
        <v>0</v>
      </c>
      <c r="T196" s="4">
        <f t="shared" si="114"/>
        <v>0</v>
      </c>
      <c r="U196" s="8"/>
      <c r="W196" s="12">
        <f t="array" ref="W196">0*-1</f>
        <v>0</v>
      </c>
      <c r="X196" s="12">
        <f t="array" ref="X196">0*-1</f>
        <v>0</v>
      </c>
      <c r="Y196" s="11">
        <f>SUM(Z196:AK196)</f>
        <v>0</v>
      </c>
      <c r="Z196" s="3">
        <f t="shared" ref="Z196:AK196" si="115">(SUM(Z194)+SUM(0))*12%</f>
        <v>0</v>
      </c>
      <c r="AA196" s="3">
        <f t="shared" si="115"/>
        <v>0</v>
      </c>
      <c r="AB196" s="3">
        <f t="shared" si="115"/>
        <v>0</v>
      </c>
      <c r="AC196" s="3">
        <f t="shared" si="115"/>
        <v>0</v>
      </c>
      <c r="AD196" s="3">
        <f t="shared" si="115"/>
        <v>0</v>
      </c>
      <c r="AE196" s="3">
        <f t="shared" si="115"/>
        <v>0</v>
      </c>
      <c r="AF196" s="3">
        <f t="shared" si="115"/>
        <v>0</v>
      </c>
      <c r="AG196" s="3">
        <f t="shared" si="115"/>
        <v>0</v>
      </c>
      <c r="AH196" s="3">
        <f t="shared" si="115"/>
        <v>0</v>
      </c>
      <c r="AI196" s="3">
        <f t="shared" si="115"/>
        <v>0</v>
      </c>
      <c r="AJ196" s="3">
        <f t="shared" si="115"/>
        <v>0</v>
      </c>
      <c r="AK196" s="3">
        <f t="shared" si="115"/>
        <v>0</v>
      </c>
    </row>
    <row r="197" spans="1:38" s="44" customFormat="1" ht="15.65" hidden="1" customHeight="1" outlineLevel="1" x14ac:dyDescent="0.35">
      <c r="A197" s="6"/>
      <c r="B197" s="6"/>
      <c r="C197" s="8"/>
      <c r="D197" s="8"/>
      <c r="E197" s="18"/>
      <c r="F197" s="25">
        <v>5400</v>
      </c>
      <c r="G197" s="44" t="s">
        <v>53</v>
      </c>
      <c r="H197" s="11">
        <f t="shared" ref="H197:H217" si="116">SUM(I197:T197)</f>
        <v>0</v>
      </c>
      <c r="I197" s="4">
        <f t="array" ref="I197">Z197*-1</f>
        <v>0</v>
      </c>
      <c r="J197" s="4">
        <f t="array" ref="J197">AA197*-1</f>
        <v>0</v>
      </c>
      <c r="K197" s="4">
        <f t="array" ref="K197">AB197*-1</f>
        <v>0</v>
      </c>
      <c r="L197" s="4">
        <f t="array" ref="L197">AC197*-1</f>
        <v>0</v>
      </c>
      <c r="M197" s="4">
        <f t="array" ref="M197">AD197*-1</f>
        <v>0</v>
      </c>
      <c r="N197" s="4">
        <f t="array" ref="N197">AE197*-1</f>
        <v>0</v>
      </c>
      <c r="O197" s="4">
        <f t="array" ref="O197">AF197*-1</f>
        <v>0</v>
      </c>
      <c r="P197" s="4">
        <f t="array" ref="P197">AG197*-1</f>
        <v>0</v>
      </c>
      <c r="Q197" s="4">
        <f t="array" ref="Q197">AH197*-1</f>
        <v>0</v>
      </c>
      <c r="R197" s="4">
        <f t="array" ref="R197">AI197*-1</f>
        <v>0</v>
      </c>
      <c r="S197" s="4">
        <f t="array" ref="S197">AJ197*-1</f>
        <v>0</v>
      </c>
      <c r="T197" s="4">
        <f t="array" ref="T197">AK197*-1</f>
        <v>0</v>
      </c>
      <c r="U197" s="8"/>
      <c r="W197" s="12">
        <f t="array" ref="W197">0*-1</f>
        <v>0</v>
      </c>
      <c r="X197" s="12">
        <f t="array" ref="X197">0*-1</f>
        <v>0</v>
      </c>
      <c r="Y197" s="11">
        <f t="shared" ref="Y197:Y217" si="117">SUM(Z197:AK197)</f>
        <v>0</v>
      </c>
      <c r="Z197" s="3">
        <f t="shared" ref="Z197:AK197" si="118">(SUM(Z194)+SUM(Z195)+SUM(Z199)+SUM(Z200)+SUM(0)+SUM(0)+SUM(0)+SUM(0))*14.1%</f>
        <v>0</v>
      </c>
      <c r="AA197" s="3">
        <f t="shared" si="118"/>
        <v>0</v>
      </c>
      <c r="AB197" s="3">
        <f t="shared" si="118"/>
        <v>0</v>
      </c>
      <c r="AC197" s="3">
        <f t="shared" si="118"/>
        <v>0</v>
      </c>
      <c r="AD197" s="3">
        <f t="shared" si="118"/>
        <v>0</v>
      </c>
      <c r="AE197" s="3">
        <f t="shared" si="118"/>
        <v>0</v>
      </c>
      <c r="AF197" s="3">
        <f t="shared" si="118"/>
        <v>0</v>
      </c>
      <c r="AG197" s="3">
        <f t="shared" si="118"/>
        <v>0</v>
      </c>
      <c r="AH197" s="3">
        <f t="shared" si="118"/>
        <v>0</v>
      </c>
      <c r="AI197" s="3">
        <f t="shared" si="118"/>
        <v>0</v>
      </c>
      <c r="AJ197" s="3">
        <f t="shared" si="118"/>
        <v>0</v>
      </c>
      <c r="AK197" s="3">
        <f t="shared" si="118"/>
        <v>0</v>
      </c>
    </row>
    <row r="198" spans="1:38" s="44" customFormat="1" ht="15.65" hidden="1" customHeight="1" outlineLevel="1" x14ac:dyDescent="0.35">
      <c r="A198" s="6"/>
      <c r="B198" s="6"/>
      <c r="C198" s="8"/>
      <c r="D198" s="8"/>
      <c r="E198" s="18"/>
      <c r="F198" s="25">
        <v>5410</v>
      </c>
      <c r="G198" s="44" t="s">
        <v>60</v>
      </c>
      <c r="H198" s="11">
        <f t="shared" si="116"/>
        <v>0</v>
      </c>
      <c r="I198" s="4">
        <f t="shared" ref="I198:T198" si="119">SUM(I196)*14.1%</f>
        <v>0</v>
      </c>
      <c r="J198" s="4">
        <f t="shared" si="119"/>
        <v>0</v>
      </c>
      <c r="K198" s="4">
        <f t="shared" si="119"/>
        <v>0</v>
      </c>
      <c r="L198" s="4">
        <f t="shared" si="119"/>
        <v>0</v>
      </c>
      <c r="M198" s="4">
        <f t="shared" si="119"/>
        <v>0</v>
      </c>
      <c r="N198" s="4">
        <f t="shared" si="119"/>
        <v>0</v>
      </c>
      <c r="O198" s="4">
        <f t="shared" si="119"/>
        <v>0</v>
      </c>
      <c r="P198" s="4">
        <f t="shared" si="119"/>
        <v>0</v>
      </c>
      <c r="Q198" s="4">
        <f t="shared" si="119"/>
        <v>0</v>
      </c>
      <c r="R198" s="4">
        <f t="shared" si="119"/>
        <v>0</v>
      </c>
      <c r="S198" s="4">
        <f t="shared" si="119"/>
        <v>0</v>
      </c>
      <c r="T198" s="4">
        <f t="shared" si="119"/>
        <v>0</v>
      </c>
      <c r="U198" s="8"/>
      <c r="W198" s="12">
        <f t="array" ref="W198">0*-1</f>
        <v>0</v>
      </c>
      <c r="X198" s="12">
        <f t="array" ref="X198">0*-1</f>
        <v>0</v>
      </c>
      <c r="Y198" s="11">
        <f t="shared" si="117"/>
        <v>0</v>
      </c>
      <c r="Z198" s="3">
        <f t="shared" ref="Z198:AK198" si="120">SUM(Z196)*14.1%</f>
        <v>0</v>
      </c>
      <c r="AA198" s="3">
        <f t="shared" si="120"/>
        <v>0</v>
      </c>
      <c r="AB198" s="3">
        <f t="shared" si="120"/>
        <v>0</v>
      </c>
      <c r="AC198" s="3">
        <f t="shared" si="120"/>
        <v>0</v>
      </c>
      <c r="AD198" s="3">
        <f t="shared" si="120"/>
        <v>0</v>
      </c>
      <c r="AE198" s="3">
        <f t="shared" si="120"/>
        <v>0</v>
      </c>
      <c r="AF198" s="3">
        <f t="shared" si="120"/>
        <v>0</v>
      </c>
      <c r="AG198" s="3">
        <f t="shared" si="120"/>
        <v>0</v>
      </c>
      <c r="AH198" s="3">
        <f t="shared" si="120"/>
        <v>0</v>
      </c>
      <c r="AI198" s="3">
        <f t="shared" si="120"/>
        <v>0</v>
      </c>
      <c r="AJ198" s="3">
        <f t="shared" si="120"/>
        <v>0</v>
      </c>
      <c r="AK198" s="3">
        <f t="shared" si="120"/>
        <v>0</v>
      </c>
    </row>
    <row r="199" spans="1:38" s="44" customFormat="1" ht="15.65" hidden="1" customHeight="1" outlineLevel="1" x14ac:dyDescent="0.35">
      <c r="A199" s="6"/>
      <c r="B199" s="6"/>
      <c r="C199" s="8"/>
      <c r="D199" s="8"/>
      <c r="E199" s="18"/>
      <c r="F199" s="25">
        <v>5921</v>
      </c>
      <c r="G199" s="44" t="s">
        <v>21</v>
      </c>
      <c r="H199" s="11">
        <f t="shared" si="116"/>
        <v>0</v>
      </c>
      <c r="I199" s="4">
        <f t="shared" ref="I199:T199" si="121">SUM(I194)*16%</f>
        <v>0</v>
      </c>
      <c r="J199" s="4">
        <f t="shared" si="121"/>
        <v>0</v>
      </c>
      <c r="K199" s="4">
        <f t="shared" si="121"/>
        <v>0</v>
      </c>
      <c r="L199" s="4">
        <f t="shared" si="121"/>
        <v>0</v>
      </c>
      <c r="M199" s="4">
        <f t="shared" si="121"/>
        <v>0</v>
      </c>
      <c r="N199" s="4">
        <f t="shared" si="121"/>
        <v>0</v>
      </c>
      <c r="O199" s="4">
        <f t="shared" si="121"/>
        <v>0</v>
      </c>
      <c r="P199" s="4">
        <f t="shared" si="121"/>
        <v>0</v>
      </c>
      <c r="Q199" s="4">
        <f t="shared" si="121"/>
        <v>0</v>
      </c>
      <c r="R199" s="4">
        <f t="shared" si="121"/>
        <v>0</v>
      </c>
      <c r="S199" s="4">
        <f t="shared" si="121"/>
        <v>0</v>
      </c>
      <c r="T199" s="4">
        <f t="shared" si="121"/>
        <v>0</v>
      </c>
      <c r="U199" s="8"/>
      <c r="W199" s="12">
        <f t="array" ref="W199">0*-1</f>
        <v>0</v>
      </c>
      <c r="X199" s="12">
        <f t="array" ref="X199">0*-1</f>
        <v>0</v>
      </c>
      <c r="Y199" s="11">
        <f t="shared" si="117"/>
        <v>0</v>
      </c>
      <c r="Z199" s="3">
        <f t="shared" ref="Z199:AK199" si="122">SUM(Z194)*16%</f>
        <v>0</v>
      </c>
      <c r="AA199" s="3">
        <f t="shared" si="122"/>
        <v>0</v>
      </c>
      <c r="AB199" s="3">
        <f t="shared" si="122"/>
        <v>0</v>
      </c>
      <c r="AC199" s="3">
        <f t="shared" si="122"/>
        <v>0</v>
      </c>
      <c r="AD199" s="3">
        <f t="shared" si="122"/>
        <v>0</v>
      </c>
      <c r="AE199" s="3">
        <f t="shared" si="122"/>
        <v>0</v>
      </c>
      <c r="AF199" s="3">
        <f t="shared" si="122"/>
        <v>0</v>
      </c>
      <c r="AG199" s="3">
        <f t="shared" si="122"/>
        <v>0</v>
      </c>
      <c r="AH199" s="3">
        <f t="shared" si="122"/>
        <v>0</v>
      </c>
      <c r="AI199" s="3">
        <f t="shared" si="122"/>
        <v>0</v>
      </c>
      <c r="AJ199" s="3">
        <f t="shared" si="122"/>
        <v>0</v>
      </c>
      <c r="AK199" s="3">
        <f t="shared" si="122"/>
        <v>0</v>
      </c>
    </row>
    <row r="200" spans="1:38" s="44" customFormat="1" ht="15.65" hidden="1" customHeight="1" outlineLevel="1" x14ac:dyDescent="0.35">
      <c r="A200" s="6"/>
      <c r="B200" s="6"/>
      <c r="C200" s="8"/>
      <c r="D200" s="8"/>
      <c r="E200" s="18"/>
      <c r="F200" s="25">
        <v>5923</v>
      </c>
      <c r="G200" s="44" t="s">
        <v>102</v>
      </c>
      <c r="H200" s="11">
        <f t="shared" si="116"/>
        <v>0</v>
      </c>
      <c r="I200" s="4">
        <f t="shared" ref="I200:T200" si="123">SUM(I194)*2.5%</f>
        <v>0</v>
      </c>
      <c r="J200" s="4">
        <f t="shared" si="123"/>
        <v>0</v>
      </c>
      <c r="K200" s="4">
        <f t="shared" si="123"/>
        <v>0</v>
      </c>
      <c r="L200" s="4">
        <f t="shared" si="123"/>
        <v>0</v>
      </c>
      <c r="M200" s="4">
        <f t="shared" si="123"/>
        <v>0</v>
      </c>
      <c r="N200" s="4">
        <f t="shared" si="123"/>
        <v>0</v>
      </c>
      <c r="O200" s="4">
        <f t="shared" si="123"/>
        <v>0</v>
      </c>
      <c r="P200" s="4">
        <f t="shared" si="123"/>
        <v>0</v>
      </c>
      <c r="Q200" s="4">
        <f t="shared" si="123"/>
        <v>0</v>
      </c>
      <c r="R200" s="4">
        <f t="shared" si="123"/>
        <v>0</v>
      </c>
      <c r="S200" s="4">
        <f t="shared" si="123"/>
        <v>0</v>
      </c>
      <c r="T200" s="4">
        <f t="shared" si="123"/>
        <v>0</v>
      </c>
      <c r="U200" s="8"/>
      <c r="W200" s="12">
        <f t="array" ref="W200">0*-1</f>
        <v>0</v>
      </c>
      <c r="X200" s="12">
        <f t="array" ref="X200">0*-1</f>
        <v>0</v>
      </c>
      <c r="Y200" s="11">
        <f t="shared" si="117"/>
        <v>0</v>
      </c>
      <c r="Z200" s="3">
        <f t="shared" ref="Z200:AK200" si="124">SUM(Z194)*2.5%</f>
        <v>0</v>
      </c>
      <c r="AA200" s="3">
        <f t="shared" si="124"/>
        <v>0</v>
      </c>
      <c r="AB200" s="3">
        <f t="shared" si="124"/>
        <v>0</v>
      </c>
      <c r="AC200" s="3">
        <f t="shared" si="124"/>
        <v>0</v>
      </c>
      <c r="AD200" s="3">
        <f t="shared" si="124"/>
        <v>0</v>
      </c>
      <c r="AE200" s="3">
        <f t="shared" si="124"/>
        <v>0</v>
      </c>
      <c r="AF200" s="3">
        <f t="shared" si="124"/>
        <v>0</v>
      </c>
      <c r="AG200" s="3">
        <f t="shared" si="124"/>
        <v>0</v>
      </c>
      <c r="AH200" s="3">
        <f t="shared" si="124"/>
        <v>0</v>
      </c>
      <c r="AI200" s="3">
        <f t="shared" si="124"/>
        <v>0</v>
      </c>
      <c r="AJ200" s="3">
        <f t="shared" si="124"/>
        <v>0</v>
      </c>
      <c r="AK200" s="3">
        <f t="shared" si="124"/>
        <v>0</v>
      </c>
    </row>
    <row r="201" spans="1:38" s="44" customFormat="1" hidden="1" outlineLevel="1" x14ac:dyDescent="0.35">
      <c r="C201" s="26"/>
      <c r="F201" s="25">
        <v>5931</v>
      </c>
      <c r="G201" s="20" t="s">
        <v>34</v>
      </c>
      <c r="H201" s="2">
        <f t="shared" si="116"/>
        <v>0</v>
      </c>
      <c r="I201" s="1">
        <f t="array" ref="I201">Z201*-1</f>
        <v>0</v>
      </c>
      <c r="J201" s="1">
        <f t="array" ref="J201">AA201*-1</f>
        <v>0</v>
      </c>
      <c r="K201" s="1">
        <f t="array" ref="K201">AB201*-1</f>
        <v>0</v>
      </c>
      <c r="L201" s="1">
        <f t="array" ref="L201">AC201*-1</f>
        <v>0</v>
      </c>
      <c r="M201" s="1">
        <f t="array" ref="M201">AD201*-1</f>
        <v>0</v>
      </c>
      <c r="N201" s="1">
        <f t="array" ref="N201">AE201*-1</f>
        <v>0</v>
      </c>
      <c r="O201" s="1">
        <f t="array" ref="O201">AF201*-1</f>
        <v>0</v>
      </c>
      <c r="P201" s="1">
        <f t="array" ref="P201">AG201*-1</f>
        <v>0</v>
      </c>
      <c r="Q201" s="1">
        <f t="array" ref="Q201">AH201*-1</f>
        <v>0</v>
      </c>
      <c r="R201" s="1">
        <f t="array" ref="R201">AI201*-1</f>
        <v>0</v>
      </c>
      <c r="S201" s="1">
        <f t="array" ref="S201">AJ201*-1</f>
        <v>0</v>
      </c>
      <c r="T201" s="1">
        <f t="array" ref="T201">AK201*-1</f>
        <v>0</v>
      </c>
      <c r="U201" s="22"/>
      <c r="V201" s="10"/>
      <c r="W201" s="12">
        <f t="array" ref="W201">0*-1</f>
        <v>0</v>
      </c>
      <c r="X201" s="12">
        <f t="array" ref="X201">0*-1</f>
        <v>0</v>
      </c>
      <c r="Y201" s="2">
        <f t="shared" si="117"/>
        <v>0</v>
      </c>
      <c r="Z201" s="1">
        <f t="array" ref="Z201">0*-1</f>
        <v>0</v>
      </c>
      <c r="AA201" s="1">
        <f t="array" ref="AA201">0*-1</f>
        <v>0</v>
      </c>
      <c r="AB201" s="1">
        <f t="array" ref="AB201">0*-1</f>
        <v>0</v>
      </c>
      <c r="AC201" s="1">
        <f t="array" ref="AC201">0*-1</f>
        <v>0</v>
      </c>
      <c r="AD201" s="1">
        <f t="array" ref="AD201">0*-1</f>
        <v>0</v>
      </c>
      <c r="AE201" s="1">
        <f t="array" ref="AE201">0*-1</f>
        <v>0</v>
      </c>
      <c r="AF201" s="1">
        <f t="array" ref="AF201">0*-1</f>
        <v>0</v>
      </c>
      <c r="AG201" s="1">
        <f t="array" ref="AG201">0*-1</f>
        <v>0</v>
      </c>
      <c r="AH201" s="1">
        <f t="array" ref="AH201">0*-1</f>
        <v>0</v>
      </c>
      <c r="AI201" s="1">
        <f t="array" ref="AI201">0*-1</f>
        <v>0</v>
      </c>
      <c r="AJ201" s="1">
        <f t="array" ref="AJ201">0*-1</f>
        <v>0</v>
      </c>
      <c r="AK201" s="1">
        <f t="array" ref="AK201">0*-1</f>
        <v>0</v>
      </c>
      <c r="AL201" s="10"/>
    </row>
    <row r="202" spans="1:38" s="44" customFormat="1" hidden="1" outlineLevel="1" x14ac:dyDescent="0.35">
      <c r="C202" s="26"/>
      <c r="F202" s="25">
        <v>5932</v>
      </c>
      <c r="G202" s="20" t="s">
        <v>84</v>
      </c>
      <c r="H202" s="2">
        <f t="shared" si="116"/>
        <v>0</v>
      </c>
      <c r="I202" s="1">
        <f t="array" ref="I202">Z202*-1</f>
        <v>0</v>
      </c>
      <c r="J202" s="1">
        <f t="array" ref="J202">AA202*-1</f>
        <v>0</v>
      </c>
      <c r="K202" s="1">
        <f t="array" ref="K202">AB202*-1</f>
        <v>0</v>
      </c>
      <c r="L202" s="1">
        <f t="array" ref="L202">AC202*-1</f>
        <v>0</v>
      </c>
      <c r="M202" s="1">
        <f t="array" ref="M202">AD202*-1</f>
        <v>0</v>
      </c>
      <c r="N202" s="1">
        <f t="array" ref="N202">AE202*-1</f>
        <v>0</v>
      </c>
      <c r="O202" s="1">
        <f t="array" ref="O202">AF202*-1</f>
        <v>0</v>
      </c>
      <c r="P202" s="1">
        <f t="array" ref="P202">AG202*-1</f>
        <v>0</v>
      </c>
      <c r="Q202" s="1">
        <f t="array" ref="Q202">AH202*-1</f>
        <v>0</v>
      </c>
      <c r="R202" s="1">
        <f t="array" ref="R202">AI202*-1</f>
        <v>0</v>
      </c>
      <c r="S202" s="1">
        <f t="array" ref="S202">AJ202*-1</f>
        <v>0</v>
      </c>
      <c r="T202" s="1">
        <f t="array" ref="T202">AK202*-1</f>
        <v>0</v>
      </c>
      <c r="U202" s="22"/>
      <c r="V202" s="10"/>
      <c r="W202" s="12">
        <f t="array" ref="W202">0*-1</f>
        <v>0</v>
      </c>
      <c r="X202" s="12">
        <f t="array" ref="X202">0*-1</f>
        <v>0</v>
      </c>
      <c r="Y202" s="2">
        <f t="shared" si="117"/>
        <v>0</v>
      </c>
      <c r="Z202" s="1">
        <f t="array" ref="Z202">0*-1</f>
        <v>0</v>
      </c>
      <c r="AA202" s="1">
        <f t="array" ref="AA202">0*-1</f>
        <v>0</v>
      </c>
      <c r="AB202" s="1">
        <f t="array" ref="AB202">0*-1</f>
        <v>0</v>
      </c>
      <c r="AC202" s="1">
        <f t="array" ref="AC202">0*-1</f>
        <v>0</v>
      </c>
      <c r="AD202" s="1">
        <f t="array" ref="AD202">0*-1</f>
        <v>0</v>
      </c>
      <c r="AE202" s="1">
        <f t="array" ref="AE202">0*-1</f>
        <v>0</v>
      </c>
      <c r="AF202" s="1">
        <f t="array" ref="AF202">0*-1</f>
        <v>0</v>
      </c>
      <c r="AG202" s="1">
        <f t="array" ref="AG202">0*-1</f>
        <v>0</v>
      </c>
      <c r="AH202" s="1">
        <f t="array" ref="AH202">0*-1</f>
        <v>0</v>
      </c>
      <c r="AI202" s="1">
        <f t="array" ref="AI202">0*-1</f>
        <v>0</v>
      </c>
      <c r="AJ202" s="1">
        <f t="array" ref="AJ202">0*-1</f>
        <v>0</v>
      </c>
      <c r="AK202" s="1">
        <f t="array" ref="AK202">0*-1</f>
        <v>0</v>
      </c>
      <c r="AL202" s="10"/>
    </row>
    <row r="203" spans="1:38" s="44" customFormat="1" hidden="1" outlineLevel="1" x14ac:dyDescent="0.35">
      <c r="C203" s="26"/>
      <c r="F203" s="25">
        <v>5940</v>
      </c>
      <c r="G203" s="20" t="s">
        <v>7</v>
      </c>
      <c r="H203" s="2">
        <f t="shared" si="116"/>
        <v>0</v>
      </c>
      <c r="I203" s="1">
        <f t="array" ref="I203">Z203*-1</f>
        <v>0</v>
      </c>
      <c r="J203" s="1">
        <f t="array" ref="J203">AA203*-1</f>
        <v>0</v>
      </c>
      <c r="K203" s="1">
        <f t="array" ref="K203">AB203*-1</f>
        <v>0</v>
      </c>
      <c r="L203" s="1">
        <f t="array" ref="L203">AC203*-1</f>
        <v>0</v>
      </c>
      <c r="M203" s="1">
        <f t="array" ref="M203">AD203*-1</f>
        <v>0</v>
      </c>
      <c r="N203" s="1">
        <f t="array" ref="N203">AE203*-1</f>
        <v>0</v>
      </c>
      <c r="O203" s="1">
        <f t="array" ref="O203">AF203*-1</f>
        <v>0</v>
      </c>
      <c r="P203" s="1">
        <f t="array" ref="P203">AG203*-1</f>
        <v>0</v>
      </c>
      <c r="Q203" s="1">
        <f t="array" ref="Q203">AH203*-1</f>
        <v>0</v>
      </c>
      <c r="R203" s="1">
        <f t="array" ref="R203">AI203*-1</f>
        <v>0</v>
      </c>
      <c r="S203" s="1">
        <f t="array" ref="S203">AJ203*-1</f>
        <v>0</v>
      </c>
      <c r="T203" s="1">
        <f t="array" ref="T203">AK203*-1</f>
        <v>0</v>
      </c>
      <c r="U203" s="22"/>
      <c r="V203" s="10"/>
      <c r="W203" s="12">
        <f t="array" ref="W203">0*-1</f>
        <v>0</v>
      </c>
      <c r="X203" s="12">
        <f t="array" ref="X203">0*-1</f>
        <v>0</v>
      </c>
      <c r="Y203" s="2">
        <f t="shared" si="117"/>
        <v>0</v>
      </c>
      <c r="Z203" s="1">
        <f t="array" ref="Z203">0*-1</f>
        <v>0</v>
      </c>
      <c r="AA203" s="1">
        <f t="array" ref="AA203">0*-1</f>
        <v>0</v>
      </c>
      <c r="AB203" s="1">
        <f t="array" ref="AB203">0*-1</f>
        <v>0</v>
      </c>
      <c r="AC203" s="1">
        <f t="array" ref="AC203">0*-1</f>
        <v>0</v>
      </c>
      <c r="AD203" s="1">
        <f t="array" ref="AD203">0*-1</f>
        <v>0</v>
      </c>
      <c r="AE203" s="1">
        <f t="array" ref="AE203">0*-1</f>
        <v>0</v>
      </c>
      <c r="AF203" s="1">
        <f t="array" ref="AF203">0*-1</f>
        <v>0</v>
      </c>
      <c r="AG203" s="1">
        <f t="array" ref="AG203">0*-1</f>
        <v>0</v>
      </c>
      <c r="AH203" s="1">
        <f t="array" ref="AH203">0*-1</f>
        <v>0</v>
      </c>
      <c r="AI203" s="1">
        <f t="array" ref="AI203">0*-1</f>
        <v>0</v>
      </c>
      <c r="AJ203" s="1">
        <f t="array" ref="AJ203">0*-1</f>
        <v>0</v>
      </c>
      <c r="AK203" s="1">
        <f t="array" ref="AK203">0*-1</f>
        <v>0</v>
      </c>
      <c r="AL203" s="10"/>
    </row>
    <row r="204" spans="1:38" s="44" customFormat="1" hidden="1" outlineLevel="1" x14ac:dyDescent="0.35">
      <c r="C204" s="26"/>
      <c r="F204" s="25">
        <v>5990</v>
      </c>
      <c r="G204" s="20" t="s">
        <v>103</v>
      </c>
      <c r="H204" s="2">
        <f t="shared" si="116"/>
        <v>0</v>
      </c>
      <c r="I204" s="1">
        <f t="array" ref="I204">Z204*-1</f>
        <v>0</v>
      </c>
      <c r="J204" s="1">
        <f t="array" ref="J204">AA204*-1</f>
        <v>0</v>
      </c>
      <c r="K204" s="1">
        <f t="array" ref="K204">AB204*-1</f>
        <v>0</v>
      </c>
      <c r="L204" s="1">
        <f t="array" ref="L204">AC204*-1</f>
        <v>0</v>
      </c>
      <c r="M204" s="1">
        <f t="array" ref="M204">AD204*-1</f>
        <v>0</v>
      </c>
      <c r="N204" s="1">
        <f t="array" ref="N204">AE204*-1</f>
        <v>0</v>
      </c>
      <c r="O204" s="1">
        <f t="array" ref="O204">AF204*-1</f>
        <v>0</v>
      </c>
      <c r="P204" s="1">
        <f t="array" ref="P204">AG204*-1</f>
        <v>0</v>
      </c>
      <c r="Q204" s="1">
        <f t="array" ref="Q204">AH204*-1</f>
        <v>0</v>
      </c>
      <c r="R204" s="1">
        <f t="array" ref="R204">AI204*-1</f>
        <v>0</v>
      </c>
      <c r="S204" s="1">
        <f t="array" ref="S204">AJ204*-1</f>
        <v>0</v>
      </c>
      <c r="T204" s="1">
        <f t="array" ref="T204">AK204*-1</f>
        <v>0</v>
      </c>
      <c r="U204" s="22"/>
      <c r="V204" s="10"/>
      <c r="W204" s="12">
        <f t="array" ref="W204">0*-1</f>
        <v>0</v>
      </c>
      <c r="X204" s="12">
        <f t="array" ref="X204">0*-1</f>
        <v>0</v>
      </c>
      <c r="Y204" s="2">
        <f t="shared" si="117"/>
        <v>0</v>
      </c>
      <c r="Z204" s="1">
        <f t="array" ref="Z204">0*-1</f>
        <v>0</v>
      </c>
      <c r="AA204" s="1">
        <f t="array" ref="AA204">0*-1</f>
        <v>0</v>
      </c>
      <c r="AB204" s="1">
        <f t="array" ref="AB204">0*-1</f>
        <v>0</v>
      </c>
      <c r="AC204" s="1">
        <f t="array" ref="AC204">0*-1</f>
        <v>0</v>
      </c>
      <c r="AD204" s="1">
        <f t="array" ref="AD204">0*-1</f>
        <v>0</v>
      </c>
      <c r="AE204" s="1">
        <f t="array" ref="AE204">0*-1</f>
        <v>0</v>
      </c>
      <c r="AF204" s="1">
        <f t="array" ref="AF204">0*-1</f>
        <v>0</v>
      </c>
      <c r="AG204" s="1">
        <f t="array" ref="AG204">0*-1</f>
        <v>0</v>
      </c>
      <c r="AH204" s="1">
        <f t="array" ref="AH204">0*-1</f>
        <v>0</v>
      </c>
      <c r="AI204" s="1">
        <f t="array" ref="AI204">0*-1</f>
        <v>0</v>
      </c>
      <c r="AJ204" s="1">
        <f t="array" ref="AJ204">0*-1</f>
        <v>0</v>
      </c>
      <c r="AK204" s="1">
        <f t="array" ref="AK204">0*-1</f>
        <v>0</v>
      </c>
      <c r="AL204" s="10"/>
    </row>
    <row r="205" spans="1:38" s="44" customFormat="1" hidden="1" outlineLevel="1" x14ac:dyDescent="0.35">
      <c r="C205" s="26"/>
      <c r="F205" s="25">
        <v>6300</v>
      </c>
      <c r="G205" s="20" t="s">
        <v>96</v>
      </c>
      <c r="H205" s="2">
        <f t="shared" si="116"/>
        <v>0</v>
      </c>
      <c r="I205" s="1">
        <f t="array" ref="I205">Z205*-1</f>
        <v>0</v>
      </c>
      <c r="J205" s="1">
        <f t="array" ref="J205">AA205*-1</f>
        <v>0</v>
      </c>
      <c r="K205" s="1">
        <f t="array" ref="K205">AB205*-1</f>
        <v>0</v>
      </c>
      <c r="L205" s="1">
        <f t="array" ref="L205">AC205*-1</f>
        <v>0</v>
      </c>
      <c r="M205" s="1">
        <f t="array" ref="M205">AD205*-1</f>
        <v>0</v>
      </c>
      <c r="N205" s="1">
        <f t="array" ref="N205">AE205*-1</f>
        <v>0</v>
      </c>
      <c r="O205" s="1">
        <f t="array" ref="O205">AF205*-1</f>
        <v>0</v>
      </c>
      <c r="P205" s="1">
        <f t="array" ref="P205">AG205*-1</f>
        <v>0</v>
      </c>
      <c r="Q205" s="1">
        <f t="array" ref="Q205">AH205*-1</f>
        <v>0</v>
      </c>
      <c r="R205" s="1">
        <f t="array" ref="R205">AI205*-1</f>
        <v>0</v>
      </c>
      <c r="S205" s="1">
        <f t="array" ref="S205">AJ205*-1</f>
        <v>0</v>
      </c>
      <c r="T205" s="1">
        <f t="array" ref="T205">AK205*-1</f>
        <v>0</v>
      </c>
      <c r="U205" s="22"/>
      <c r="V205" s="10"/>
      <c r="W205" s="12">
        <f t="array" ref="W205">0*-1</f>
        <v>0</v>
      </c>
      <c r="X205" s="12">
        <f t="array" ref="X205">0*-1</f>
        <v>0</v>
      </c>
      <c r="Y205" s="2">
        <f t="shared" si="117"/>
        <v>0</v>
      </c>
      <c r="Z205" s="1">
        <f t="array" ref="Z205">0*-1</f>
        <v>0</v>
      </c>
      <c r="AA205" s="1">
        <f t="array" ref="AA205">0*-1</f>
        <v>0</v>
      </c>
      <c r="AB205" s="1">
        <f t="array" ref="AB205">0*-1</f>
        <v>0</v>
      </c>
      <c r="AC205" s="1">
        <f t="array" ref="AC205">0*-1</f>
        <v>0</v>
      </c>
      <c r="AD205" s="1">
        <f t="array" ref="AD205">0*-1</f>
        <v>0</v>
      </c>
      <c r="AE205" s="1">
        <f t="array" ref="AE205">0*-1</f>
        <v>0</v>
      </c>
      <c r="AF205" s="1">
        <f t="array" ref="AF205">0*-1</f>
        <v>0</v>
      </c>
      <c r="AG205" s="1">
        <f t="array" ref="AG205">0*-1</f>
        <v>0</v>
      </c>
      <c r="AH205" s="1">
        <f t="array" ref="AH205">0*-1</f>
        <v>0</v>
      </c>
      <c r="AI205" s="1">
        <f t="array" ref="AI205">0*-1</f>
        <v>0</v>
      </c>
      <c r="AJ205" s="1">
        <f t="array" ref="AJ205">0*-1</f>
        <v>0</v>
      </c>
      <c r="AK205" s="1">
        <f t="array" ref="AK205">0*-1</f>
        <v>0</v>
      </c>
      <c r="AL205" s="10"/>
    </row>
    <row r="206" spans="1:38" s="44" customFormat="1" hidden="1" outlineLevel="1" x14ac:dyDescent="0.35">
      <c r="C206" s="26"/>
      <c r="F206" s="25">
        <v>6520</v>
      </c>
      <c r="G206" s="20" t="s">
        <v>61</v>
      </c>
      <c r="H206" s="2">
        <f t="shared" si="116"/>
        <v>0</v>
      </c>
      <c r="I206" s="1">
        <f t="array" ref="I206">Z206*-1</f>
        <v>0</v>
      </c>
      <c r="J206" s="1">
        <f t="array" ref="J206">AA206*-1</f>
        <v>0</v>
      </c>
      <c r="K206" s="1">
        <f t="array" ref="K206">AB206*-1</f>
        <v>0</v>
      </c>
      <c r="L206" s="1">
        <f t="array" ref="L206">AC206*-1</f>
        <v>0</v>
      </c>
      <c r="M206" s="1">
        <f t="array" ref="M206">AD206*-1</f>
        <v>0</v>
      </c>
      <c r="N206" s="1">
        <f t="array" ref="N206">AE206*-1</f>
        <v>0</v>
      </c>
      <c r="O206" s="1">
        <f t="array" ref="O206">AF206*-1</f>
        <v>0</v>
      </c>
      <c r="P206" s="1">
        <f t="array" ref="P206">AG206*-1</f>
        <v>0</v>
      </c>
      <c r="Q206" s="1">
        <f t="array" ref="Q206">AH206*-1</f>
        <v>0</v>
      </c>
      <c r="R206" s="1">
        <f t="array" ref="R206">AI206*-1</f>
        <v>0</v>
      </c>
      <c r="S206" s="1">
        <f t="array" ref="S206">AJ206*-1</f>
        <v>0</v>
      </c>
      <c r="T206" s="1">
        <f t="array" ref="T206">AK206*-1</f>
        <v>0</v>
      </c>
      <c r="U206" s="22"/>
      <c r="V206" s="10"/>
      <c r="W206" s="12">
        <f t="array" ref="W206">0*-1</f>
        <v>0</v>
      </c>
      <c r="X206" s="12">
        <f t="array" ref="X206">0*-1</f>
        <v>0</v>
      </c>
      <c r="Y206" s="2">
        <f t="shared" si="117"/>
        <v>0</v>
      </c>
      <c r="Z206" s="1">
        <f t="array" ref="Z206">0*-1</f>
        <v>0</v>
      </c>
      <c r="AA206" s="1">
        <f t="array" ref="AA206">0*-1</f>
        <v>0</v>
      </c>
      <c r="AB206" s="1">
        <f t="array" ref="AB206">0*-1</f>
        <v>0</v>
      </c>
      <c r="AC206" s="1">
        <f t="array" ref="AC206">0*-1</f>
        <v>0</v>
      </c>
      <c r="AD206" s="1">
        <f t="array" ref="AD206">0*-1</f>
        <v>0</v>
      </c>
      <c r="AE206" s="1">
        <f t="array" ref="AE206">0*-1</f>
        <v>0</v>
      </c>
      <c r="AF206" s="1">
        <f t="array" ref="AF206">0*-1</f>
        <v>0</v>
      </c>
      <c r="AG206" s="1">
        <f t="array" ref="AG206">0*-1</f>
        <v>0</v>
      </c>
      <c r="AH206" s="1">
        <f t="array" ref="AH206">0*-1</f>
        <v>0</v>
      </c>
      <c r="AI206" s="1">
        <f t="array" ref="AI206">0*-1</f>
        <v>0</v>
      </c>
      <c r="AJ206" s="1">
        <f t="array" ref="AJ206">0*-1</f>
        <v>0</v>
      </c>
      <c r="AK206" s="1">
        <f t="array" ref="AK206">0*-1</f>
        <v>0</v>
      </c>
      <c r="AL206" s="10"/>
    </row>
    <row r="207" spans="1:38" s="44" customFormat="1" hidden="1" outlineLevel="1" x14ac:dyDescent="0.35">
      <c r="C207" s="26"/>
      <c r="F207" s="25">
        <v>6560</v>
      </c>
      <c r="G207" s="20" t="s">
        <v>85</v>
      </c>
      <c r="H207" s="2">
        <f t="shared" si="116"/>
        <v>0</v>
      </c>
      <c r="I207" s="1">
        <f t="array" ref="I207">Z207*-1</f>
        <v>0</v>
      </c>
      <c r="J207" s="1">
        <f t="array" ref="J207">AA207*-1</f>
        <v>0</v>
      </c>
      <c r="K207" s="1">
        <f t="array" ref="K207">AB207*-1</f>
        <v>0</v>
      </c>
      <c r="L207" s="1">
        <f t="array" ref="L207">AC207*-1</f>
        <v>0</v>
      </c>
      <c r="M207" s="1">
        <f t="array" ref="M207">AD207*-1</f>
        <v>0</v>
      </c>
      <c r="N207" s="1">
        <f t="array" ref="N207">AE207*-1</f>
        <v>0</v>
      </c>
      <c r="O207" s="1">
        <f t="array" ref="O207">AF207*-1</f>
        <v>0</v>
      </c>
      <c r="P207" s="1">
        <f t="array" ref="P207">AG207*-1</f>
        <v>0</v>
      </c>
      <c r="Q207" s="1">
        <f t="array" ref="Q207">AH207*-1</f>
        <v>0</v>
      </c>
      <c r="R207" s="1">
        <f t="array" ref="R207">AI207*-1</f>
        <v>0</v>
      </c>
      <c r="S207" s="1">
        <f t="array" ref="S207">AJ207*-1</f>
        <v>0</v>
      </c>
      <c r="T207" s="1">
        <f t="array" ref="T207">AK207*-1</f>
        <v>0</v>
      </c>
      <c r="U207" s="22"/>
      <c r="V207" s="10"/>
      <c r="W207" s="12">
        <f t="array" ref="W207">0*-1</f>
        <v>0</v>
      </c>
      <c r="X207" s="12">
        <f t="array" ref="X207">0*-1</f>
        <v>0</v>
      </c>
      <c r="Y207" s="2">
        <f t="shared" si="117"/>
        <v>0</v>
      </c>
      <c r="Z207" s="1">
        <f t="array" ref="Z207">0*-1</f>
        <v>0</v>
      </c>
      <c r="AA207" s="1">
        <f t="array" ref="AA207">0*-1</f>
        <v>0</v>
      </c>
      <c r="AB207" s="1">
        <f t="array" ref="AB207">0*-1</f>
        <v>0</v>
      </c>
      <c r="AC207" s="1">
        <f t="array" ref="AC207">0*-1</f>
        <v>0</v>
      </c>
      <c r="AD207" s="1">
        <f t="array" ref="AD207">0*-1</f>
        <v>0</v>
      </c>
      <c r="AE207" s="1">
        <f t="array" ref="AE207">0*-1</f>
        <v>0</v>
      </c>
      <c r="AF207" s="1">
        <f t="array" ref="AF207">0*-1</f>
        <v>0</v>
      </c>
      <c r="AG207" s="1">
        <f t="array" ref="AG207">0*-1</f>
        <v>0</v>
      </c>
      <c r="AH207" s="1">
        <f t="array" ref="AH207">0*-1</f>
        <v>0</v>
      </c>
      <c r="AI207" s="1">
        <f t="array" ref="AI207">0*-1</f>
        <v>0</v>
      </c>
      <c r="AJ207" s="1">
        <f t="array" ref="AJ207">0*-1</f>
        <v>0</v>
      </c>
      <c r="AK207" s="1">
        <f t="array" ref="AK207">0*-1</f>
        <v>0</v>
      </c>
      <c r="AL207" s="10"/>
    </row>
    <row r="208" spans="1:38" s="44" customFormat="1" hidden="1" outlineLevel="1" x14ac:dyDescent="0.35">
      <c r="C208" s="26"/>
      <c r="F208" s="25">
        <v>6800</v>
      </c>
      <c r="G208" s="20" t="s">
        <v>45</v>
      </c>
      <c r="H208" s="2">
        <f t="shared" si="116"/>
        <v>0</v>
      </c>
      <c r="I208" s="1">
        <f t="array" ref="I208">Z208*-1</f>
        <v>0</v>
      </c>
      <c r="J208" s="1">
        <f t="array" ref="J208">AA208*-1</f>
        <v>0</v>
      </c>
      <c r="K208" s="1">
        <f t="array" ref="K208">AB208*-1</f>
        <v>0</v>
      </c>
      <c r="L208" s="1">
        <f t="array" ref="L208">AC208*-1</f>
        <v>0</v>
      </c>
      <c r="M208" s="1">
        <f t="array" ref="M208">AD208*-1</f>
        <v>0</v>
      </c>
      <c r="N208" s="1">
        <f t="array" ref="N208">AE208*-1</f>
        <v>0</v>
      </c>
      <c r="O208" s="1">
        <f t="array" ref="O208">AF208*-1</f>
        <v>0</v>
      </c>
      <c r="P208" s="1">
        <f t="array" ref="P208">AG208*-1</f>
        <v>0</v>
      </c>
      <c r="Q208" s="1">
        <f t="array" ref="Q208">AH208*-1</f>
        <v>0</v>
      </c>
      <c r="R208" s="1">
        <f t="array" ref="R208">AI208*-1</f>
        <v>0</v>
      </c>
      <c r="S208" s="1">
        <f t="array" ref="S208">AJ208*-1</f>
        <v>0</v>
      </c>
      <c r="T208" s="1">
        <f t="array" ref="T208">AK208*-1</f>
        <v>0</v>
      </c>
      <c r="U208" s="22"/>
      <c r="V208" s="10"/>
      <c r="W208" s="12">
        <f t="array" ref="W208">0*-1</f>
        <v>0</v>
      </c>
      <c r="X208" s="12">
        <f t="array" ref="X208">0*-1</f>
        <v>0</v>
      </c>
      <c r="Y208" s="2">
        <f t="shared" si="117"/>
        <v>0</v>
      </c>
      <c r="Z208" s="1">
        <f t="array" ref="Z208">0*-1</f>
        <v>0</v>
      </c>
      <c r="AA208" s="1">
        <f t="array" ref="AA208">0*-1</f>
        <v>0</v>
      </c>
      <c r="AB208" s="1">
        <f t="array" ref="AB208">0*-1</f>
        <v>0</v>
      </c>
      <c r="AC208" s="1">
        <f t="array" ref="AC208">0*-1</f>
        <v>0</v>
      </c>
      <c r="AD208" s="1">
        <f t="array" ref="AD208">0*-1</f>
        <v>0</v>
      </c>
      <c r="AE208" s="1">
        <f t="array" ref="AE208">0*-1</f>
        <v>0</v>
      </c>
      <c r="AF208" s="1">
        <f t="array" ref="AF208">0*-1</f>
        <v>0</v>
      </c>
      <c r="AG208" s="1">
        <f t="array" ref="AG208">0*-1</f>
        <v>0</v>
      </c>
      <c r="AH208" s="1">
        <f t="array" ref="AH208">0*-1</f>
        <v>0</v>
      </c>
      <c r="AI208" s="1">
        <f t="array" ref="AI208">0*-1</f>
        <v>0</v>
      </c>
      <c r="AJ208" s="1">
        <f t="array" ref="AJ208">0*-1</f>
        <v>0</v>
      </c>
      <c r="AK208" s="1">
        <f t="array" ref="AK208">0*-1</f>
        <v>0</v>
      </c>
      <c r="AL208" s="10"/>
    </row>
    <row r="209" spans="1:38" s="44" customFormat="1" hidden="1" outlineLevel="1" x14ac:dyDescent="0.35">
      <c r="C209" s="26"/>
      <c r="F209" s="25">
        <v>6860</v>
      </c>
      <c r="G209" s="20" t="s">
        <v>86</v>
      </c>
      <c r="H209" s="2">
        <f t="shared" si="116"/>
        <v>0</v>
      </c>
      <c r="I209" s="1">
        <f t="array" ref="I209">Z209*-1</f>
        <v>0</v>
      </c>
      <c r="J209" s="1">
        <f t="array" ref="J209">AA209*-1</f>
        <v>0</v>
      </c>
      <c r="K209" s="1">
        <f t="array" ref="K209">AB209*-1</f>
        <v>0</v>
      </c>
      <c r="L209" s="1">
        <f t="array" ref="L209">AC209*-1</f>
        <v>0</v>
      </c>
      <c r="M209" s="1">
        <f t="array" ref="M209">AD209*-1</f>
        <v>0</v>
      </c>
      <c r="N209" s="1">
        <f t="array" ref="N209">AE209*-1</f>
        <v>0</v>
      </c>
      <c r="O209" s="1">
        <f t="array" ref="O209">AF209*-1</f>
        <v>0</v>
      </c>
      <c r="P209" s="1">
        <f t="array" ref="P209">AG209*-1</f>
        <v>0</v>
      </c>
      <c r="Q209" s="1">
        <f t="array" ref="Q209">AH209*-1</f>
        <v>0</v>
      </c>
      <c r="R209" s="1">
        <f t="array" ref="R209">AI209*-1</f>
        <v>0</v>
      </c>
      <c r="S209" s="1">
        <f t="array" ref="S209">AJ209*-1</f>
        <v>0</v>
      </c>
      <c r="T209" s="1">
        <f t="array" ref="T209">AK209*-1</f>
        <v>0</v>
      </c>
      <c r="U209" s="22"/>
      <c r="V209" s="10"/>
      <c r="W209" s="12">
        <f t="array" ref="W209">0*-1</f>
        <v>0</v>
      </c>
      <c r="X209" s="12">
        <f t="array" ref="X209">0*-1</f>
        <v>0</v>
      </c>
      <c r="Y209" s="2">
        <f t="shared" si="117"/>
        <v>0</v>
      </c>
      <c r="Z209" s="1">
        <f t="array" ref="Z209">0*-1</f>
        <v>0</v>
      </c>
      <c r="AA209" s="1">
        <f t="array" ref="AA209">0*-1</f>
        <v>0</v>
      </c>
      <c r="AB209" s="1">
        <f t="array" ref="AB209">0*-1</f>
        <v>0</v>
      </c>
      <c r="AC209" s="1">
        <f t="array" ref="AC209">0*-1</f>
        <v>0</v>
      </c>
      <c r="AD209" s="1">
        <f t="array" ref="AD209">0*-1</f>
        <v>0</v>
      </c>
      <c r="AE209" s="1">
        <f t="array" ref="AE209">0*-1</f>
        <v>0</v>
      </c>
      <c r="AF209" s="1">
        <f t="array" ref="AF209">0*-1</f>
        <v>0</v>
      </c>
      <c r="AG209" s="1">
        <f t="array" ref="AG209">0*-1</f>
        <v>0</v>
      </c>
      <c r="AH209" s="1">
        <f t="array" ref="AH209">0*-1</f>
        <v>0</v>
      </c>
      <c r="AI209" s="1">
        <f t="array" ref="AI209">0*-1</f>
        <v>0</v>
      </c>
      <c r="AJ209" s="1">
        <f t="array" ref="AJ209">0*-1</f>
        <v>0</v>
      </c>
      <c r="AK209" s="1">
        <f t="array" ref="AK209">0*-1</f>
        <v>0</v>
      </c>
      <c r="AL209" s="10"/>
    </row>
    <row r="210" spans="1:38" s="44" customFormat="1" hidden="1" outlineLevel="1" x14ac:dyDescent="0.35">
      <c r="C210" s="26"/>
      <c r="F210" s="25">
        <v>6900</v>
      </c>
      <c r="G210" s="20" t="s">
        <v>97</v>
      </c>
      <c r="H210" s="2">
        <f t="shared" si="116"/>
        <v>0</v>
      </c>
      <c r="I210" s="1">
        <f t="array" ref="I210">Z210*-1</f>
        <v>0</v>
      </c>
      <c r="J210" s="1">
        <f t="array" ref="J210">AA210*-1</f>
        <v>0</v>
      </c>
      <c r="K210" s="1">
        <f t="array" ref="K210">AB210*-1</f>
        <v>0</v>
      </c>
      <c r="L210" s="1">
        <f t="array" ref="L210">AC210*-1</f>
        <v>0</v>
      </c>
      <c r="M210" s="1">
        <f t="array" ref="M210">AD210*-1</f>
        <v>0</v>
      </c>
      <c r="N210" s="1">
        <f t="array" ref="N210">AE210*-1</f>
        <v>0</v>
      </c>
      <c r="O210" s="1">
        <f t="array" ref="O210">AF210*-1</f>
        <v>0</v>
      </c>
      <c r="P210" s="1">
        <f t="array" ref="P210">AG210*-1</f>
        <v>0</v>
      </c>
      <c r="Q210" s="1">
        <f t="array" ref="Q210">AH210*-1</f>
        <v>0</v>
      </c>
      <c r="R210" s="1">
        <f t="array" ref="R210">AI210*-1</f>
        <v>0</v>
      </c>
      <c r="S210" s="1">
        <f t="array" ref="S210">AJ210*-1</f>
        <v>0</v>
      </c>
      <c r="T210" s="1">
        <f t="array" ref="T210">AK210*-1</f>
        <v>0</v>
      </c>
      <c r="U210" s="22"/>
      <c r="V210" s="10"/>
      <c r="W210" s="12">
        <f t="array" ref="W210">0*-1</f>
        <v>0</v>
      </c>
      <c r="X210" s="12">
        <f t="array" ref="X210">0*-1</f>
        <v>0</v>
      </c>
      <c r="Y210" s="2">
        <f t="shared" si="117"/>
        <v>0</v>
      </c>
      <c r="Z210" s="1">
        <f t="array" ref="Z210">0*-1</f>
        <v>0</v>
      </c>
      <c r="AA210" s="1">
        <f t="array" ref="AA210">0*-1</f>
        <v>0</v>
      </c>
      <c r="AB210" s="1">
        <f t="array" ref="AB210">0*-1</f>
        <v>0</v>
      </c>
      <c r="AC210" s="1">
        <f t="array" ref="AC210">0*-1</f>
        <v>0</v>
      </c>
      <c r="AD210" s="1">
        <f t="array" ref="AD210">0*-1</f>
        <v>0</v>
      </c>
      <c r="AE210" s="1">
        <f t="array" ref="AE210">0*-1</f>
        <v>0</v>
      </c>
      <c r="AF210" s="1">
        <f t="array" ref="AF210">0*-1</f>
        <v>0</v>
      </c>
      <c r="AG210" s="1">
        <f t="array" ref="AG210">0*-1</f>
        <v>0</v>
      </c>
      <c r="AH210" s="1">
        <f t="array" ref="AH210">0*-1</f>
        <v>0</v>
      </c>
      <c r="AI210" s="1">
        <f t="array" ref="AI210">0*-1</f>
        <v>0</v>
      </c>
      <c r="AJ210" s="1">
        <f t="array" ref="AJ210">0*-1</f>
        <v>0</v>
      </c>
      <c r="AK210" s="1">
        <f t="array" ref="AK210">0*-1</f>
        <v>0</v>
      </c>
      <c r="AL210" s="10"/>
    </row>
    <row r="211" spans="1:38" s="44" customFormat="1" hidden="1" outlineLevel="1" x14ac:dyDescent="0.35">
      <c r="C211" s="26"/>
      <c r="F211" s="25">
        <v>6940</v>
      </c>
      <c r="G211" s="20" t="s">
        <v>10</v>
      </c>
      <c r="H211" s="2">
        <f t="shared" si="116"/>
        <v>0</v>
      </c>
      <c r="I211" s="1">
        <f t="array" ref="I211">Z211*-1</f>
        <v>0</v>
      </c>
      <c r="J211" s="1">
        <f t="array" ref="J211">AA211*-1</f>
        <v>0</v>
      </c>
      <c r="K211" s="1">
        <f t="array" ref="K211">AB211*-1</f>
        <v>0</v>
      </c>
      <c r="L211" s="1">
        <f t="array" ref="L211">AC211*-1</f>
        <v>0</v>
      </c>
      <c r="M211" s="1">
        <f t="array" ref="M211">AD211*-1</f>
        <v>0</v>
      </c>
      <c r="N211" s="1">
        <f t="array" ref="N211">AE211*-1</f>
        <v>0</v>
      </c>
      <c r="O211" s="1">
        <f t="array" ref="O211">AF211*-1</f>
        <v>0</v>
      </c>
      <c r="P211" s="1">
        <f t="array" ref="P211">AG211*-1</f>
        <v>0</v>
      </c>
      <c r="Q211" s="1">
        <f t="array" ref="Q211">AH211*-1</f>
        <v>0</v>
      </c>
      <c r="R211" s="1">
        <f t="array" ref="R211">AI211*-1</f>
        <v>0</v>
      </c>
      <c r="S211" s="1">
        <f t="array" ref="S211">AJ211*-1</f>
        <v>0</v>
      </c>
      <c r="T211" s="1">
        <f t="array" ref="T211">AK211*-1</f>
        <v>0</v>
      </c>
      <c r="U211" s="22"/>
      <c r="V211" s="10"/>
      <c r="W211" s="12">
        <f t="array" ref="W211">0*-1</f>
        <v>0</v>
      </c>
      <c r="X211" s="12">
        <f t="array" ref="X211">0*-1</f>
        <v>0</v>
      </c>
      <c r="Y211" s="2">
        <f t="shared" si="117"/>
        <v>0</v>
      </c>
      <c r="Z211" s="1">
        <f t="array" ref="Z211">0*-1</f>
        <v>0</v>
      </c>
      <c r="AA211" s="1">
        <f t="array" ref="AA211">0*-1</f>
        <v>0</v>
      </c>
      <c r="AB211" s="1">
        <f t="array" ref="AB211">0*-1</f>
        <v>0</v>
      </c>
      <c r="AC211" s="1">
        <f t="array" ref="AC211">0*-1</f>
        <v>0</v>
      </c>
      <c r="AD211" s="1">
        <f t="array" ref="AD211">0*-1</f>
        <v>0</v>
      </c>
      <c r="AE211" s="1">
        <f t="array" ref="AE211">0*-1</f>
        <v>0</v>
      </c>
      <c r="AF211" s="1">
        <f t="array" ref="AF211">0*-1</f>
        <v>0</v>
      </c>
      <c r="AG211" s="1">
        <f t="array" ref="AG211">0*-1</f>
        <v>0</v>
      </c>
      <c r="AH211" s="1">
        <f t="array" ref="AH211">0*-1</f>
        <v>0</v>
      </c>
      <c r="AI211" s="1">
        <f t="array" ref="AI211">0*-1</f>
        <v>0</v>
      </c>
      <c r="AJ211" s="1">
        <f t="array" ref="AJ211">0*-1</f>
        <v>0</v>
      </c>
      <c r="AK211" s="1">
        <f t="array" ref="AK211">0*-1</f>
        <v>0</v>
      </c>
      <c r="AL211" s="10"/>
    </row>
    <row r="212" spans="1:38" s="44" customFormat="1" hidden="1" outlineLevel="1" x14ac:dyDescent="0.35">
      <c r="C212" s="26"/>
      <c r="F212" s="25">
        <v>7100</v>
      </c>
      <c r="G212" s="20" t="s">
        <v>46</v>
      </c>
      <c r="H212" s="2">
        <f t="shared" si="116"/>
        <v>0</v>
      </c>
      <c r="I212" s="1">
        <f t="array" ref="I212">Z212*-1</f>
        <v>0</v>
      </c>
      <c r="J212" s="1">
        <f t="array" ref="J212">AA212*-1</f>
        <v>0</v>
      </c>
      <c r="K212" s="1">
        <f t="array" ref="K212">AB212*-1</f>
        <v>0</v>
      </c>
      <c r="L212" s="1">
        <f t="array" ref="L212">AC212*-1</f>
        <v>0</v>
      </c>
      <c r="M212" s="1">
        <f t="array" ref="M212">AD212*-1</f>
        <v>0</v>
      </c>
      <c r="N212" s="1">
        <f t="array" ref="N212">AE212*-1</f>
        <v>0</v>
      </c>
      <c r="O212" s="1">
        <f t="array" ref="O212">AF212*-1</f>
        <v>0</v>
      </c>
      <c r="P212" s="1">
        <f t="array" ref="P212">AG212*-1</f>
        <v>0</v>
      </c>
      <c r="Q212" s="1">
        <f t="array" ref="Q212">AH212*-1</f>
        <v>0</v>
      </c>
      <c r="R212" s="1">
        <f t="array" ref="R212">AI212*-1</f>
        <v>0</v>
      </c>
      <c r="S212" s="1">
        <f t="array" ref="S212">AJ212*-1</f>
        <v>0</v>
      </c>
      <c r="T212" s="1">
        <f t="array" ref="T212">AK212*-1</f>
        <v>0</v>
      </c>
      <c r="U212" s="22"/>
      <c r="V212" s="10"/>
      <c r="W212" s="12">
        <f t="array" ref="W212">0*-1</f>
        <v>0</v>
      </c>
      <c r="X212" s="12">
        <f t="array" ref="X212">0*-1</f>
        <v>0</v>
      </c>
      <c r="Y212" s="2">
        <f t="shared" si="117"/>
        <v>0</v>
      </c>
      <c r="Z212" s="1">
        <f t="array" ref="Z212">0*-1</f>
        <v>0</v>
      </c>
      <c r="AA212" s="1">
        <f t="array" ref="AA212">0*-1</f>
        <v>0</v>
      </c>
      <c r="AB212" s="1">
        <f t="array" ref="AB212">0*-1</f>
        <v>0</v>
      </c>
      <c r="AC212" s="1">
        <f t="array" ref="AC212">0*-1</f>
        <v>0</v>
      </c>
      <c r="AD212" s="1">
        <f t="array" ref="AD212">0*-1</f>
        <v>0</v>
      </c>
      <c r="AE212" s="1">
        <f t="array" ref="AE212">0*-1</f>
        <v>0</v>
      </c>
      <c r="AF212" s="1">
        <f t="array" ref="AF212">0*-1</f>
        <v>0</v>
      </c>
      <c r="AG212" s="1">
        <f t="array" ref="AG212">0*-1</f>
        <v>0</v>
      </c>
      <c r="AH212" s="1">
        <f t="array" ref="AH212">0*-1</f>
        <v>0</v>
      </c>
      <c r="AI212" s="1">
        <f t="array" ref="AI212">0*-1</f>
        <v>0</v>
      </c>
      <c r="AJ212" s="1">
        <f t="array" ref="AJ212">0*-1</f>
        <v>0</v>
      </c>
      <c r="AK212" s="1">
        <f t="array" ref="AK212">0*-1</f>
        <v>0</v>
      </c>
      <c r="AL212" s="10"/>
    </row>
    <row r="213" spans="1:38" s="44" customFormat="1" hidden="1" outlineLevel="1" x14ac:dyDescent="0.35">
      <c r="C213" s="26"/>
      <c r="F213" s="25">
        <v>7140</v>
      </c>
      <c r="G213" s="20" t="s">
        <v>70</v>
      </c>
      <c r="H213" s="2">
        <f t="shared" si="116"/>
        <v>0</v>
      </c>
      <c r="I213" s="1">
        <f t="array" ref="I213">Z213*-1</f>
        <v>0</v>
      </c>
      <c r="J213" s="1">
        <f t="array" ref="J213">AA213*-1</f>
        <v>0</v>
      </c>
      <c r="K213" s="1">
        <f t="array" ref="K213">AB213*-1</f>
        <v>0</v>
      </c>
      <c r="L213" s="1">
        <f t="array" ref="L213">AC213*-1</f>
        <v>0</v>
      </c>
      <c r="M213" s="1">
        <f t="array" ref="M213">AD213*-1</f>
        <v>0</v>
      </c>
      <c r="N213" s="1">
        <f t="array" ref="N213">AE213*-1</f>
        <v>0</v>
      </c>
      <c r="O213" s="1">
        <f t="array" ref="O213">AF213*-1</f>
        <v>0</v>
      </c>
      <c r="P213" s="1">
        <f t="array" ref="P213">AG213*-1</f>
        <v>0</v>
      </c>
      <c r="Q213" s="1">
        <f t="array" ref="Q213">AH213*-1</f>
        <v>0</v>
      </c>
      <c r="R213" s="1">
        <f t="array" ref="R213">AI213*-1</f>
        <v>0</v>
      </c>
      <c r="S213" s="1">
        <f t="array" ref="S213">AJ213*-1</f>
        <v>0</v>
      </c>
      <c r="T213" s="1">
        <f t="array" ref="T213">AK213*-1</f>
        <v>0</v>
      </c>
      <c r="U213" s="22"/>
      <c r="V213" s="10"/>
      <c r="W213" s="12">
        <f t="array" ref="W213">0*-1</f>
        <v>0</v>
      </c>
      <c r="X213" s="12">
        <f t="array" ref="X213">0*-1</f>
        <v>0</v>
      </c>
      <c r="Y213" s="2">
        <f t="shared" si="117"/>
        <v>0</v>
      </c>
      <c r="Z213" s="1">
        <f t="array" ref="Z213">0*-1</f>
        <v>0</v>
      </c>
      <c r="AA213" s="1">
        <f t="array" ref="AA213">0*-1</f>
        <v>0</v>
      </c>
      <c r="AB213" s="1">
        <f t="array" ref="AB213">0*-1</f>
        <v>0</v>
      </c>
      <c r="AC213" s="1">
        <f t="array" ref="AC213">0*-1</f>
        <v>0</v>
      </c>
      <c r="AD213" s="1">
        <f t="array" ref="AD213">0*-1</f>
        <v>0</v>
      </c>
      <c r="AE213" s="1">
        <f t="array" ref="AE213">0*-1</f>
        <v>0</v>
      </c>
      <c r="AF213" s="1">
        <f t="array" ref="AF213">0*-1</f>
        <v>0</v>
      </c>
      <c r="AG213" s="1">
        <f t="array" ref="AG213">0*-1</f>
        <v>0</v>
      </c>
      <c r="AH213" s="1">
        <f t="array" ref="AH213">0*-1</f>
        <v>0</v>
      </c>
      <c r="AI213" s="1">
        <f t="array" ref="AI213">0*-1</f>
        <v>0</v>
      </c>
      <c r="AJ213" s="1">
        <f t="array" ref="AJ213">0*-1</f>
        <v>0</v>
      </c>
      <c r="AK213" s="1">
        <f t="array" ref="AK213">0*-1</f>
        <v>0</v>
      </c>
      <c r="AL213" s="10"/>
    </row>
    <row r="214" spans="1:38" s="44" customFormat="1" hidden="1" outlineLevel="1" x14ac:dyDescent="0.35">
      <c r="C214" s="26"/>
      <c r="F214" s="25">
        <v>7145</v>
      </c>
      <c r="G214" s="20" t="s">
        <v>27</v>
      </c>
      <c r="H214" s="2">
        <f t="shared" si="116"/>
        <v>0</v>
      </c>
      <c r="I214" s="1">
        <f t="array" ref="I214">Z214*-1</f>
        <v>0</v>
      </c>
      <c r="J214" s="1">
        <f t="array" ref="J214">AA214*-1</f>
        <v>0</v>
      </c>
      <c r="K214" s="1">
        <f t="array" ref="K214">AB214*-1</f>
        <v>0</v>
      </c>
      <c r="L214" s="1">
        <f t="array" ref="L214">AC214*-1</f>
        <v>0</v>
      </c>
      <c r="M214" s="1">
        <f t="array" ref="M214">AD214*-1</f>
        <v>0</v>
      </c>
      <c r="N214" s="1">
        <f t="array" ref="N214">AE214*-1</f>
        <v>0</v>
      </c>
      <c r="O214" s="1">
        <f t="array" ref="O214">AF214*-1</f>
        <v>0</v>
      </c>
      <c r="P214" s="1">
        <f t="array" ref="P214">AG214*-1</f>
        <v>0</v>
      </c>
      <c r="Q214" s="1">
        <f t="array" ref="Q214">AH214*-1</f>
        <v>0</v>
      </c>
      <c r="R214" s="1">
        <f t="array" ref="R214">AI214*-1</f>
        <v>0</v>
      </c>
      <c r="S214" s="1">
        <f t="array" ref="S214">AJ214*-1</f>
        <v>0</v>
      </c>
      <c r="T214" s="1">
        <f t="array" ref="T214">AK214*-1</f>
        <v>0</v>
      </c>
      <c r="U214" s="22"/>
      <c r="V214" s="10"/>
      <c r="W214" s="12">
        <f t="array" ref="W214">0*-1</f>
        <v>0</v>
      </c>
      <c r="X214" s="12">
        <f t="array" ref="X214">0*-1</f>
        <v>0</v>
      </c>
      <c r="Y214" s="2">
        <f t="shared" si="117"/>
        <v>0</v>
      </c>
      <c r="Z214" s="1">
        <f t="array" ref="Z214">0*-1</f>
        <v>0</v>
      </c>
      <c r="AA214" s="1">
        <f t="array" ref="AA214">0*-1</f>
        <v>0</v>
      </c>
      <c r="AB214" s="1">
        <f t="array" ref="AB214">0*-1</f>
        <v>0</v>
      </c>
      <c r="AC214" s="1">
        <f t="array" ref="AC214">0*-1</f>
        <v>0</v>
      </c>
      <c r="AD214" s="1">
        <f t="array" ref="AD214">0*-1</f>
        <v>0</v>
      </c>
      <c r="AE214" s="1">
        <f t="array" ref="AE214">0*-1</f>
        <v>0</v>
      </c>
      <c r="AF214" s="1">
        <f t="array" ref="AF214">0*-1</f>
        <v>0</v>
      </c>
      <c r="AG214" s="1">
        <f t="array" ref="AG214">0*-1</f>
        <v>0</v>
      </c>
      <c r="AH214" s="1">
        <f t="array" ref="AH214">0*-1</f>
        <v>0</v>
      </c>
      <c r="AI214" s="1">
        <f t="array" ref="AI214">0*-1</f>
        <v>0</v>
      </c>
      <c r="AJ214" s="1">
        <f t="array" ref="AJ214">0*-1</f>
        <v>0</v>
      </c>
      <c r="AK214" s="1">
        <f t="array" ref="AK214">0*-1</f>
        <v>0</v>
      </c>
      <c r="AL214" s="10"/>
    </row>
    <row r="215" spans="1:38" s="44" customFormat="1" hidden="1" outlineLevel="1" x14ac:dyDescent="0.35">
      <c r="C215" s="26"/>
      <c r="F215" s="25">
        <v>7360</v>
      </c>
      <c r="G215" s="20" t="s">
        <v>75</v>
      </c>
      <c r="H215" s="2">
        <f t="shared" si="116"/>
        <v>0</v>
      </c>
      <c r="I215" s="1">
        <f t="array" ref="I215">Z215*-1</f>
        <v>0</v>
      </c>
      <c r="J215" s="1">
        <f t="array" ref="J215">AA215*-1</f>
        <v>0</v>
      </c>
      <c r="K215" s="1">
        <f t="array" ref="K215">AB215*-1</f>
        <v>0</v>
      </c>
      <c r="L215" s="1">
        <f t="array" ref="L215">AC215*-1</f>
        <v>0</v>
      </c>
      <c r="M215" s="1">
        <f t="array" ref="M215">AD215*-1</f>
        <v>0</v>
      </c>
      <c r="N215" s="1">
        <f t="array" ref="N215">AE215*-1</f>
        <v>0</v>
      </c>
      <c r="O215" s="1">
        <f t="array" ref="O215">AF215*-1</f>
        <v>0</v>
      </c>
      <c r="P215" s="1">
        <f t="array" ref="P215">AG215*-1</f>
        <v>0</v>
      </c>
      <c r="Q215" s="1">
        <f t="array" ref="Q215">AH215*-1</f>
        <v>0</v>
      </c>
      <c r="R215" s="1">
        <f t="array" ref="R215">AI215*-1</f>
        <v>0</v>
      </c>
      <c r="S215" s="1">
        <f t="array" ref="S215">AJ215*-1</f>
        <v>0</v>
      </c>
      <c r="T215" s="1">
        <f t="array" ref="T215">AK215*-1</f>
        <v>0</v>
      </c>
      <c r="U215" s="22"/>
      <c r="V215" s="10"/>
      <c r="W215" s="12">
        <f t="array" ref="W215">0*-1</f>
        <v>0</v>
      </c>
      <c r="X215" s="12">
        <f t="array" ref="X215">0*-1</f>
        <v>0</v>
      </c>
      <c r="Y215" s="2">
        <f t="shared" si="117"/>
        <v>0</v>
      </c>
      <c r="Z215" s="1">
        <f t="array" ref="Z215">0*-1</f>
        <v>0</v>
      </c>
      <c r="AA215" s="1">
        <f t="array" ref="AA215">0*-1</f>
        <v>0</v>
      </c>
      <c r="AB215" s="1">
        <f t="array" ref="AB215">0*-1</f>
        <v>0</v>
      </c>
      <c r="AC215" s="1">
        <f t="array" ref="AC215">0*-1</f>
        <v>0</v>
      </c>
      <c r="AD215" s="1">
        <f t="array" ref="AD215">0*-1</f>
        <v>0</v>
      </c>
      <c r="AE215" s="1">
        <f t="array" ref="AE215">0*-1</f>
        <v>0</v>
      </c>
      <c r="AF215" s="1">
        <f t="array" ref="AF215">0*-1</f>
        <v>0</v>
      </c>
      <c r="AG215" s="1">
        <f t="array" ref="AG215">0*-1</f>
        <v>0</v>
      </c>
      <c r="AH215" s="1">
        <f t="array" ref="AH215">0*-1</f>
        <v>0</v>
      </c>
      <c r="AI215" s="1">
        <f t="array" ref="AI215">0*-1</f>
        <v>0</v>
      </c>
      <c r="AJ215" s="1">
        <f t="array" ref="AJ215">0*-1</f>
        <v>0</v>
      </c>
      <c r="AK215" s="1">
        <f t="array" ref="AK215">0*-1</f>
        <v>0</v>
      </c>
      <c r="AL215" s="10"/>
    </row>
    <row r="216" spans="1:38" s="44" customFormat="1" hidden="1" outlineLevel="1" x14ac:dyDescent="0.35">
      <c r="C216" s="26"/>
      <c r="F216" s="25">
        <v>7420</v>
      </c>
      <c r="G216" s="20" t="s">
        <v>11</v>
      </c>
      <c r="H216" s="2">
        <f t="shared" si="116"/>
        <v>0</v>
      </c>
      <c r="I216" s="1">
        <f t="array" ref="I216">Z216*-1</f>
        <v>0</v>
      </c>
      <c r="J216" s="1">
        <f t="array" ref="J216">AA216*-1</f>
        <v>0</v>
      </c>
      <c r="K216" s="1">
        <f t="array" ref="K216">AB216*-1</f>
        <v>0</v>
      </c>
      <c r="L216" s="1">
        <f t="array" ref="L216">AC216*-1</f>
        <v>0</v>
      </c>
      <c r="M216" s="1">
        <f t="array" ref="M216">AD216*-1</f>
        <v>0</v>
      </c>
      <c r="N216" s="1">
        <f t="array" ref="N216">AE216*-1</f>
        <v>0</v>
      </c>
      <c r="O216" s="1">
        <f t="array" ref="O216">AF216*-1</f>
        <v>0</v>
      </c>
      <c r="P216" s="1">
        <f t="array" ref="P216">AG216*-1</f>
        <v>0</v>
      </c>
      <c r="Q216" s="1">
        <f t="array" ref="Q216">AH216*-1</f>
        <v>0</v>
      </c>
      <c r="R216" s="1">
        <f t="array" ref="R216">AI216*-1</f>
        <v>0</v>
      </c>
      <c r="S216" s="1">
        <f t="array" ref="S216">AJ216*-1</f>
        <v>0</v>
      </c>
      <c r="T216" s="1">
        <f t="array" ref="T216">AK216*-1</f>
        <v>0</v>
      </c>
      <c r="U216" s="22"/>
      <c r="V216" s="10"/>
      <c r="W216" s="12">
        <f t="array" ref="W216">0*-1</f>
        <v>0</v>
      </c>
      <c r="X216" s="12">
        <f t="array" ref="X216">0*-1</f>
        <v>0</v>
      </c>
      <c r="Y216" s="2">
        <f t="shared" si="117"/>
        <v>0</v>
      </c>
      <c r="Z216" s="1">
        <f t="array" ref="Z216">0*-1</f>
        <v>0</v>
      </c>
      <c r="AA216" s="1">
        <f t="array" ref="AA216">0*-1</f>
        <v>0</v>
      </c>
      <c r="AB216" s="1">
        <f t="array" ref="AB216">0*-1</f>
        <v>0</v>
      </c>
      <c r="AC216" s="1">
        <f t="array" ref="AC216">0*-1</f>
        <v>0</v>
      </c>
      <c r="AD216" s="1">
        <f t="array" ref="AD216">0*-1</f>
        <v>0</v>
      </c>
      <c r="AE216" s="1">
        <f t="array" ref="AE216">0*-1</f>
        <v>0</v>
      </c>
      <c r="AF216" s="1">
        <f t="array" ref="AF216">0*-1</f>
        <v>0</v>
      </c>
      <c r="AG216" s="1">
        <f t="array" ref="AG216">0*-1</f>
        <v>0</v>
      </c>
      <c r="AH216" s="1">
        <f t="array" ref="AH216">0*-1</f>
        <v>0</v>
      </c>
      <c r="AI216" s="1">
        <f t="array" ref="AI216">0*-1</f>
        <v>0</v>
      </c>
      <c r="AJ216" s="1">
        <f t="array" ref="AJ216">0*-1</f>
        <v>0</v>
      </c>
      <c r="AK216" s="1">
        <f t="array" ref="AK216">0*-1</f>
        <v>0</v>
      </c>
      <c r="AL216" s="10"/>
    </row>
    <row r="217" spans="1:38" s="44" customFormat="1" hidden="1" outlineLevel="1" x14ac:dyDescent="0.35">
      <c r="C217" s="26"/>
      <c r="F217" s="25">
        <v>7770</v>
      </c>
      <c r="G217" s="20" t="s">
        <v>8</v>
      </c>
      <c r="H217" s="2">
        <f t="shared" si="116"/>
        <v>0</v>
      </c>
      <c r="I217" s="1">
        <f t="array" ref="I217">Z217*-1</f>
        <v>0</v>
      </c>
      <c r="J217" s="1">
        <f t="array" ref="J217">AA217*-1</f>
        <v>0</v>
      </c>
      <c r="K217" s="1">
        <f t="array" ref="K217">AB217*-1</f>
        <v>0</v>
      </c>
      <c r="L217" s="1">
        <f t="array" ref="L217">AC217*-1</f>
        <v>0</v>
      </c>
      <c r="M217" s="1">
        <f t="array" ref="M217">AD217*-1</f>
        <v>0</v>
      </c>
      <c r="N217" s="1">
        <f t="array" ref="N217">AE217*-1</f>
        <v>0</v>
      </c>
      <c r="O217" s="1">
        <f t="array" ref="O217">AF217*-1</f>
        <v>0</v>
      </c>
      <c r="P217" s="1">
        <f t="array" ref="P217">AG217*-1</f>
        <v>0</v>
      </c>
      <c r="Q217" s="1">
        <f t="array" ref="Q217">AH217*-1</f>
        <v>0</v>
      </c>
      <c r="R217" s="1">
        <f t="array" ref="R217">AI217*-1</f>
        <v>0</v>
      </c>
      <c r="S217" s="1">
        <f t="array" ref="S217">AJ217*-1</f>
        <v>0</v>
      </c>
      <c r="T217" s="1">
        <f t="array" ref="T217">AK217*-1</f>
        <v>0</v>
      </c>
      <c r="U217" s="22"/>
      <c r="V217" s="10"/>
      <c r="W217" s="12">
        <f t="array" ref="W217">0*-1</f>
        <v>0</v>
      </c>
      <c r="X217" s="12">
        <f t="array" ref="X217">0*-1</f>
        <v>0</v>
      </c>
      <c r="Y217" s="2">
        <f t="shared" si="117"/>
        <v>0</v>
      </c>
      <c r="Z217" s="1">
        <f t="array" ref="Z217">0*-1</f>
        <v>0</v>
      </c>
      <c r="AA217" s="1">
        <f t="array" ref="AA217">0*-1</f>
        <v>0</v>
      </c>
      <c r="AB217" s="1">
        <f t="array" ref="AB217">0*-1</f>
        <v>0</v>
      </c>
      <c r="AC217" s="1">
        <f t="array" ref="AC217">0*-1</f>
        <v>0</v>
      </c>
      <c r="AD217" s="1">
        <f t="array" ref="AD217">0*-1</f>
        <v>0</v>
      </c>
      <c r="AE217" s="1">
        <f t="array" ref="AE217">0*-1</f>
        <v>0</v>
      </c>
      <c r="AF217" s="1">
        <f t="array" ref="AF217">0*-1</f>
        <v>0</v>
      </c>
      <c r="AG217" s="1">
        <f t="array" ref="AG217">0*-1</f>
        <v>0</v>
      </c>
      <c r="AH217" s="1">
        <f t="array" ref="AH217">0*-1</f>
        <v>0</v>
      </c>
      <c r="AI217" s="1">
        <f t="array" ref="AI217">0*-1</f>
        <v>0</v>
      </c>
      <c r="AJ217" s="1">
        <f t="array" ref="AJ217">0*-1</f>
        <v>0</v>
      </c>
      <c r="AK217" s="1">
        <f t="array" ref="AK217">0*-1</f>
        <v>0</v>
      </c>
      <c r="AL217" s="10"/>
    </row>
    <row r="218" spans="1:38" s="44" customFormat="1" ht="15.65" customHeight="1" collapsed="1" x14ac:dyDescent="0.35">
      <c r="A218" s="6">
        <f t="array" ref="A218">IFERROR(93000044,"0")</f>
        <v>93000044</v>
      </c>
      <c r="B218" s="6" t="s">
        <v>37</v>
      </c>
      <c r="C218" s="8">
        <f>IF(A218="","0",A218)</f>
        <v>93000044</v>
      </c>
      <c r="D218" s="24" t="str">
        <f>IF(C218="0","(Ingen Verdi)",B218)</f>
        <v>KP opplæring - Region vest</v>
      </c>
      <c r="E218" s="18">
        <v>930</v>
      </c>
      <c r="H218" s="2">
        <f>SUM(I218:T218)</f>
        <v>0</v>
      </c>
      <c r="I218" s="2">
        <f t="shared" ref="I218:T218" si="125">SUM(0)+SUM(I193)+SUM(I194)+SUM(0)+SUM(I195)+SUM(0)+SUM(I196)+SUM(0)+SUM(0)+SUM(I197)+SUM(I198)+SUM(I199)+SUM(I200)+SUM(I201:I217)</f>
        <v>0</v>
      </c>
      <c r="J218" s="2">
        <f t="shared" si="125"/>
        <v>0</v>
      </c>
      <c r="K218" s="2">
        <f t="shared" si="125"/>
        <v>0</v>
      </c>
      <c r="L218" s="2">
        <f t="shared" si="125"/>
        <v>0</v>
      </c>
      <c r="M218" s="2">
        <f t="shared" si="125"/>
        <v>0</v>
      </c>
      <c r="N218" s="2">
        <f t="shared" si="125"/>
        <v>0</v>
      </c>
      <c r="O218" s="2">
        <f t="shared" si="125"/>
        <v>0</v>
      </c>
      <c r="P218" s="2">
        <f t="shared" si="125"/>
        <v>0</v>
      </c>
      <c r="Q218" s="2">
        <f t="shared" si="125"/>
        <v>0</v>
      </c>
      <c r="R218" s="2">
        <f t="shared" si="125"/>
        <v>0</v>
      </c>
      <c r="S218" s="2">
        <f t="shared" si="125"/>
        <v>0</v>
      </c>
      <c r="T218" s="2">
        <f t="shared" si="125"/>
        <v>0</v>
      </c>
      <c r="U218" s="21"/>
      <c r="V218" s="19"/>
      <c r="W218" s="2">
        <f t="shared" ref="W218:X218" si="126">SUM(0)+SUM(W193)+SUM(W194)+SUM(0)+SUM(W195)+SUM(0)+SUM(W196)+SUM(0)+SUM(0)+SUM(W197)+SUM(W198)+SUM(W199)+SUM(W200)+SUM(W201:W217)</f>
        <v>0</v>
      </c>
      <c r="X218" s="2">
        <f t="shared" si="126"/>
        <v>0</v>
      </c>
      <c r="Y218" s="2">
        <f>SUM(Z218:AK218)</f>
        <v>0</v>
      </c>
      <c r="Z218" s="2">
        <f t="shared" ref="Z218:AK218" si="127">SUM(0)+SUM(Z193)+SUM(Z194)+SUM(0)+SUM(Z195)+SUM(0)+SUM(Z196)+SUM(0)+SUM(0)+SUM(Z197)+SUM(Z198)+SUM(Z199)+SUM(Z200)+SUM(Z201:Z217)</f>
        <v>0</v>
      </c>
      <c r="AA218" s="2">
        <f t="shared" si="127"/>
        <v>0</v>
      </c>
      <c r="AB218" s="2">
        <f t="shared" si="127"/>
        <v>0</v>
      </c>
      <c r="AC218" s="2">
        <f t="shared" si="127"/>
        <v>0</v>
      </c>
      <c r="AD218" s="2">
        <f t="shared" si="127"/>
        <v>0</v>
      </c>
      <c r="AE218" s="2">
        <f t="shared" si="127"/>
        <v>0</v>
      </c>
      <c r="AF218" s="2">
        <f t="shared" si="127"/>
        <v>0</v>
      </c>
      <c r="AG218" s="2">
        <f t="shared" si="127"/>
        <v>0</v>
      </c>
      <c r="AH218" s="2">
        <f t="shared" si="127"/>
        <v>0</v>
      </c>
      <c r="AI218" s="2">
        <f t="shared" si="127"/>
        <v>0</v>
      </c>
      <c r="AJ218" s="2">
        <f t="shared" si="127"/>
        <v>0</v>
      </c>
      <c r="AK218" s="2">
        <f t="shared" si="127"/>
        <v>0</v>
      </c>
    </row>
    <row r="219" spans="1:38" s="44" customFormat="1" ht="15.65" hidden="1" customHeight="1" outlineLevel="1" x14ac:dyDescent="0.35">
      <c r="A219" s="6"/>
      <c r="B219" s="6"/>
      <c r="C219" s="8"/>
      <c r="D219" s="8"/>
      <c r="E219" s="18"/>
      <c r="F219" s="25">
        <v>4540</v>
      </c>
      <c r="G219" s="44" t="s">
        <v>95</v>
      </c>
      <c r="H219" s="2">
        <f t="shared" ref="H219:H220" si="128">SUM(I219:T219)</f>
        <v>-30000</v>
      </c>
      <c r="I219" s="1">
        <f t="array" ref="I219">Z219*-1</f>
        <v>-30000</v>
      </c>
      <c r="J219" s="1">
        <f t="array" ref="J219">AA219*-1</f>
        <v>0</v>
      </c>
      <c r="K219" s="1">
        <f t="array" ref="K219">AB219*-1</f>
        <v>0</v>
      </c>
      <c r="L219" s="1">
        <f t="array" ref="L219">AC219*-1</f>
        <v>0</v>
      </c>
      <c r="M219" s="1">
        <f t="array" ref="M219">AD219*-1</f>
        <v>0</v>
      </c>
      <c r="N219" s="1">
        <f t="array" ref="N219">AE219*-1</f>
        <v>0</v>
      </c>
      <c r="O219" s="1">
        <f t="array" ref="O219">AF219*-1</f>
        <v>0</v>
      </c>
      <c r="P219" s="1">
        <f t="array" ref="P219">AG219*-1</f>
        <v>0</v>
      </c>
      <c r="Q219" s="1">
        <f t="array" ref="Q219">AH219*-1</f>
        <v>0</v>
      </c>
      <c r="R219" s="1">
        <f t="array" ref="R219">AI219*-1</f>
        <v>0</v>
      </c>
      <c r="S219" s="1">
        <f t="array" ref="S219">AJ219*-1</f>
        <v>0</v>
      </c>
      <c r="T219" s="1">
        <f t="array" ref="T219">AK219*-1</f>
        <v>0</v>
      </c>
      <c r="U219" s="8"/>
      <c r="W219" s="12">
        <f t="array" ref="W219">3500*-1</f>
        <v>-3500</v>
      </c>
      <c r="X219" s="12">
        <f t="array" ref="X219">0*-1</f>
        <v>0</v>
      </c>
      <c r="Y219" s="2">
        <f t="shared" ref="Y219:Y220" si="129">SUM(Z219:AK219)</f>
        <v>30000</v>
      </c>
      <c r="Z219" s="1">
        <f t="array" ref="Z219">-30000*-1</f>
        <v>30000</v>
      </c>
      <c r="AA219" s="1">
        <f t="array" ref="AA219">0*-1</f>
        <v>0</v>
      </c>
      <c r="AB219" s="1">
        <f t="array" ref="AB219">0*-1</f>
        <v>0</v>
      </c>
      <c r="AC219" s="1">
        <f t="array" ref="AC219">0*-1</f>
        <v>0</v>
      </c>
      <c r="AD219" s="1">
        <f t="array" ref="AD219">0*-1</f>
        <v>0</v>
      </c>
      <c r="AE219" s="1">
        <f t="array" ref="AE219">0*-1</f>
        <v>0</v>
      </c>
      <c r="AF219" s="1">
        <f t="array" ref="AF219">0*-1</f>
        <v>0</v>
      </c>
      <c r="AG219" s="1">
        <f t="array" ref="AG219">0*-1</f>
        <v>0</v>
      </c>
      <c r="AH219" s="1">
        <f t="array" ref="AH219">0*-1</f>
        <v>0</v>
      </c>
      <c r="AI219" s="1">
        <f t="array" ref="AI219">0*-1</f>
        <v>0</v>
      </c>
      <c r="AJ219" s="1">
        <f t="array" ref="AJ219">0*-1</f>
        <v>0</v>
      </c>
      <c r="AK219" s="1">
        <f t="array" ref="AK219">0*-1</f>
        <v>0</v>
      </c>
    </row>
    <row r="220" spans="1:38" s="44" customFormat="1" ht="15.65" hidden="1" customHeight="1" outlineLevel="1" x14ac:dyDescent="0.35">
      <c r="A220" s="6"/>
      <c r="B220" s="6"/>
      <c r="C220" s="8"/>
      <c r="D220" s="8"/>
      <c r="E220" s="18"/>
      <c r="F220" s="25">
        <v>5000</v>
      </c>
      <c r="G220" s="44" t="s">
        <v>73</v>
      </c>
      <c r="H220" s="2">
        <f t="shared" si="128"/>
        <v>0</v>
      </c>
      <c r="I220" s="1">
        <f t="array" ref="I220">Z220*-1</f>
        <v>0</v>
      </c>
      <c r="J220" s="1">
        <f t="array" ref="J220">AA220*-1</f>
        <v>0</v>
      </c>
      <c r="K220" s="1">
        <f t="array" ref="K220">AB220*-1</f>
        <v>0</v>
      </c>
      <c r="L220" s="1">
        <f t="array" ref="L220">AC220*-1</f>
        <v>0</v>
      </c>
      <c r="M220" s="1">
        <f t="array" ref="M220">AD220*-1</f>
        <v>0</v>
      </c>
      <c r="N220" s="1">
        <f t="array" ref="N220">AE220*-1</f>
        <v>0</v>
      </c>
      <c r="O220" s="1">
        <f t="array" ref="O220">AF220*-1</f>
        <v>0</v>
      </c>
      <c r="P220" s="1">
        <f t="array" ref="P220">AG220*-1</f>
        <v>0</v>
      </c>
      <c r="Q220" s="1">
        <f t="array" ref="Q220">AH220*-1</f>
        <v>0</v>
      </c>
      <c r="R220" s="1">
        <f t="array" ref="R220">AI220*-1</f>
        <v>0</v>
      </c>
      <c r="S220" s="1">
        <f t="array" ref="S220">AJ220*-1</f>
        <v>0</v>
      </c>
      <c r="T220" s="1">
        <f t="array" ref="T220">AK220*-1</f>
        <v>0</v>
      </c>
      <c r="U220" s="8"/>
      <c r="W220" s="12">
        <f t="array" ref="W220">0*-1</f>
        <v>0</v>
      </c>
      <c r="X220" s="12">
        <f t="array" ref="X220">0*-1</f>
        <v>0</v>
      </c>
      <c r="Y220" s="2">
        <f t="shared" si="129"/>
        <v>0</v>
      </c>
      <c r="Z220" s="1">
        <f t="array" ref="Z220">0*-1</f>
        <v>0</v>
      </c>
      <c r="AA220" s="1">
        <f t="array" ref="AA220">0*-1</f>
        <v>0</v>
      </c>
      <c r="AB220" s="1">
        <f t="array" ref="AB220">0*-1</f>
        <v>0</v>
      </c>
      <c r="AC220" s="1">
        <f t="array" ref="AC220">0*-1</f>
        <v>0</v>
      </c>
      <c r="AD220" s="1">
        <f t="array" ref="AD220">0*-1</f>
        <v>0</v>
      </c>
      <c r="AE220" s="1">
        <f t="array" ref="AE220">0*-1</f>
        <v>0</v>
      </c>
      <c r="AF220" s="1">
        <f t="array" ref="AF220">0*-1</f>
        <v>0</v>
      </c>
      <c r="AG220" s="1">
        <f t="array" ref="AG220">0*-1</f>
        <v>0</v>
      </c>
      <c r="AH220" s="1">
        <f t="array" ref="AH220">0*-1</f>
        <v>0</v>
      </c>
      <c r="AI220" s="1">
        <f t="array" ref="AI220">0*-1</f>
        <v>0</v>
      </c>
      <c r="AJ220" s="1">
        <f t="array" ref="AJ220">0*-1</f>
        <v>0</v>
      </c>
      <c r="AK220" s="1">
        <f t="array" ref="AK220">0*-1</f>
        <v>0</v>
      </c>
    </row>
    <row r="221" spans="1:38" s="44" customFormat="1" ht="15.65" hidden="1" customHeight="1" outlineLevel="1" x14ac:dyDescent="0.35">
      <c r="A221" s="6"/>
      <c r="B221" s="6"/>
      <c r="C221" s="8"/>
      <c r="D221" s="8"/>
      <c r="E221" s="18"/>
      <c r="F221" s="25">
        <v>5060</v>
      </c>
      <c r="G221" s="44" t="s">
        <v>20</v>
      </c>
      <c r="H221" s="2">
        <f>SUM(I221:T221)</f>
        <v>0</v>
      </c>
      <c r="I221" s="1">
        <f t="array" ref="I221">Z221*-1</f>
        <v>0</v>
      </c>
      <c r="J221" s="1">
        <f t="array" ref="J221">AA221*-1</f>
        <v>0</v>
      </c>
      <c r="K221" s="1">
        <f t="array" ref="K221">AB221*-1</f>
        <v>0</v>
      </c>
      <c r="L221" s="1">
        <f t="array" ref="L221">AC221*-1</f>
        <v>0</v>
      </c>
      <c r="M221" s="1">
        <f t="array" ref="M221">AD221*-1</f>
        <v>0</v>
      </c>
      <c r="N221" s="1">
        <f t="array" ref="N221">AE221*-1</f>
        <v>0</v>
      </c>
      <c r="O221" s="1">
        <f t="array" ref="O221">AF221*-1</f>
        <v>0</v>
      </c>
      <c r="P221" s="1">
        <f t="array" ref="P221">AG221*-1</f>
        <v>0</v>
      </c>
      <c r="Q221" s="1">
        <f t="array" ref="Q221">AH221*-1</f>
        <v>0</v>
      </c>
      <c r="R221" s="1">
        <f t="array" ref="R221">AI221*-1</f>
        <v>0</v>
      </c>
      <c r="S221" s="1">
        <f t="array" ref="S221">AJ221*-1</f>
        <v>0</v>
      </c>
      <c r="T221" s="1">
        <f t="array" ref="T221">AK221*-1</f>
        <v>0</v>
      </c>
      <c r="U221" s="8"/>
      <c r="W221" s="12">
        <f t="array" ref="W221">4363*-1</f>
        <v>-4363</v>
      </c>
      <c r="X221" s="12">
        <f t="array" ref="X221">0*-1</f>
        <v>0</v>
      </c>
      <c r="Y221" s="2">
        <f>SUM(Z221:AK221)</f>
        <v>0</v>
      </c>
      <c r="Z221" s="1">
        <f t="array" ref="Z221">0*-1</f>
        <v>0</v>
      </c>
      <c r="AA221" s="1">
        <f t="array" ref="AA221">0*-1</f>
        <v>0</v>
      </c>
      <c r="AB221" s="1">
        <f t="array" ref="AB221">0*-1</f>
        <v>0</v>
      </c>
      <c r="AC221" s="1">
        <f t="array" ref="AC221">0*-1</f>
        <v>0</v>
      </c>
      <c r="AD221" s="1">
        <f t="array" ref="AD221">0*-1</f>
        <v>0</v>
      </c>
      <c r="AE221" s="1">
        <f t="array" ref="AE221">0*-1</f>
        <v>0</v>
      </c>
      <c r="AF221" s="1">
        <f t="array" ref="AF221">0*-1</f>
        <v>0</v>
      </c>
      <c r="AG221" s="1">
        <f t="array" ref="AG221">0*-1</f>
        <v>0</v>
      </c>
      <c r="AH221" s="1">
        <f t="array" ref="AH221">0*-1</f>
        <v>0</v>
      </c>
      <c r="AI221" s="1">
        <f t="array" ref="AI221">0*-1</f>
        <v>0</v>
      </c>
      <c r="AJ221" s="1">
        <f t="array" ref="AJ221">0*-1</f>
        <v>0</v>
      </c>
      <c r="AK221" s="1">
        <f t="array" ref="AK221">0*-1</f>
        <v>0</v>
      </c>
    </row>
    <row r="222" spans="1:38" s="44" customFormat="1" ht="15.65" hidden="1" customHeight="1" outlineLevel="1" x14ac:dyDescent="0.35">
      <c r="A222" s="6"/>
      <c r="B222" s="6"/>
      <c r="C222" s="8"/>
      <c r="D222" s="8"/>
      <c r="E222" s="18"/>
      <c r="F222" s="25">
        <v>5090</v>
      </c>
      <c r="G222" s="44" t="s">
        <v>74</v>
      </c>
      <c r="H222" s="11">
        <f>SUM(I222:T222)</f>
        <v>0</v>
      </c>
      <c r="I222" s="4">
        <f t="shared" ref="I222:T222" si="130">SUM(I220)*12%</f>
        <v>0</v>
      </c>
      <c r="J222" s="4">
        <f t="shared" si="130"/>
        <v>0</v>
      </c>
      <c r="K222" s="4">
        <f t="shared" si="130"/>
        <v>0</v>
      </c>
      <c r="L222" s="4">
        <f t="shared" si="130"/>
        <v>0</v>
      </c>
      <c r="M222" s="4">
        <f t="shared" si="130"/>
        <v>0</v>
      </c>
      <c r="N222" s="4">
        <f t="shared" si="130"/>
        <v>0</v>
      </c>
      <c r="O222" s="4">
        <f t="shared" si="130"/>
        <v>0</v>
      </c>
      <c r="P222" s="4">
        <f t="shared" si="130"/>
        <v>0</v>
      </c>
      <c r="Q222" s="4">
        <f t="shared" si="130"/>
        <v>0</v>
      </c>
      <c r="R222" s="4">
        <f t="shared" si="130"/>
        <v>0</v>
      </c>
      <c r="S222" s="4">
        <f t="shared" si="130"/>
        <v>0</v>
      </c>
      <c r="T222" s="4">
        <f t="shared" si="130"/>
        <v>0</v>
      </c>
      <c r="U222" s="8"/>
      <c r="W222" s="12">
        <f t="array" ref="W222">0*-1</f>
        <v>0</v>
      </c>
      <c r="X222" s="12">
        <f t="array" ref="X222">0*-1</f>
        <v>0</v>
      </c>
      <c r="Y222" s="11">
        <f>SUM(Z222:AK222)</f>
        <v>0</v>
      </c>
      <c r="Z222" s="3">
        <f t="shared" ref="Z222:AK222" si="131">(SUM(Z220)+SUM(0))*12%</f>
        <v>0</v>
      </c>
      <c r="AA222" s="3">
        <f t="shared" si="131"/>
        <v>0</v>
      </c>
      <c r="AB222" s="3">
        <f t="shared" si="131"/>
        <v>0</v>
      </c>
      <c r="AC222" s="3">
        <f t="shared" si="131"/>
        <v>0</v>
      </c>
      <c r="AD222" s="3">
        <f t="shared" si="131"/>
        <v>0</v>
      </c>
      <c r="AE222" s="3">
        <f t="shared" si="131"/>
        <v>0</v>
      </c>
      <c r="AF222" s="3">
        <f t="shared" si="131"/>
        <v>0</v>
      </c>
      <c r="AG222" s="3">
        <f t="shared" si="131"/>
        <v>0</v>
      </c>
      <c r="AH222" s="3">
        <f t="shared" si="131"/>
        <v>0</v>
      </c>
      <c r="AI222" s="3">
        <f t="shared" si="131"/>
        <v>0</v>
      </c>
      <c r="AJ222" s="3">
        <f t="shared" si="131"/>
        <v>0</v>
      </c>
      <c r="AK222" s="3">
        <f t="shared" si="131"/>
        <v>0</v>
      </c>
    </row>
    <row r="223" spans="1:38" s="44" customFormat="1" ht="15.65" hidden="1" customHeight="1" outlineLevel="1" x14ac:dyDescent="0.35">
      <c r="A223" s="6"/>
      <c r="B223" s="6"/>
      <c r="C223" s="8"/>
      <c r="D223" s="8"/>
      <c r="E223" s="18"/>
      <c r="F223" s="25">
        <v>5400</v>
      </c>
      <c r="G223" s="44" t="s">
        <v>53</v>
      </c>
      <c r="H223" s="11">
        <f t="shared" ref="H223:H243" si="132">SUM(I223:T223)</f>
        <v>0</v>
      </c>
      <c r="I223" s="4">
        <f t="array" ref="I223">Z223*-1</f>
        <v>0</v>
      </c>
      <c r="J223" s="4">
        <f t="array" ref="J223">AA223*-1</f>
        <v>0</v>
      </c>
      <c r="K223" s="4">
        <f t="array" ref="K223">AB223*-1</f>
        <v>0</v>
      </c>
      <c r="L223" s="4">
        <f t="array" ref="L223">AC223*-1</f>
        <v>0</v>
      </c>
      <c r="M223" s="4">
        <f t="array" ref="M223">AD223*-1</f>
        <v>0</v>
      </c>
      <c r="N223" s="4">
        <f t="array" ref="N223">AE223*-1</f>
        <v>0</v>
      </c>
      <c r="O223" s="4">
        <f t="array" ref="O223">AF223*-1</f>
        <v>0</v>
      </c>
      <c r="P223" s="4">
        <f t="array" ref="P223">AG223*-1</f>
        <v>0</v>
      </c>
      <c r="Q223" s="4">
        <f t="array" ref="Q223">AH223*-1</f>
        <v>0</v>
      </c>
      <c r="R223" s="4">
        <f t="array" ref="R223">AI223*-1</f>
        <v>0</v>
      </c>
      <c r="S223" s="4">
        <f t="array" ref="S223">AJ223*-1</f>
        <v>0</v>
      </c>
      <c r="T223" s="4">
        <f t="array" ref="T223">AK223*-1</f>
        <v>0</v>
      </c>
      <c r="U223" s="8"/>
      <c r="W223" s="12">
        <f t="array" ref="W223">635.81*-1</f>
        <v>-635.80999999999995</v>
      </c>
      <c r="X223" s="12">
        <f t="array" ref="X223">0*-1</f>
        <v>0</v>
      </c>
      <c r="Y223" s="11">
        <f t="shared" ref="Y223:Y243" si="133">SUM(Z223:AK223)</f>
        <v>0</v>
      </c>
      <c r="Z223" s="3">
        <f t="shared" ref="Z223:AK223" si="134">(SUM(Z220)+SUM(Z221)+SUM(Z225)+SUM(Z226)+SUM(0)+SUM(0)+SUM(0)+SUM(0))*14.1%</f>
        <v>0</v>
      </c>
      <c r="AA223" s="3">
        <f t="shared" si="134"/>
        <v>0</v>
      </c>
      <c r="AB223" s="3">
        <f t="shared" si="134"/>
        <v>0</v>
      </c>
      <c r="AC223" s="3">
        <f t="shared" si="134"/>
        <v>0</v>
      </c>
      <c r="AD223" s="3">
        <f t="shared" si="134"/>
        <v>0</v>
      </c>
      <c r="AE223" s="3">
        <f t="shared" si="134"/>
        <v>0</v>
      </c>
      <c r="AF223" s="3">
        <f t="shared" si="134"/>
        <v>0</v>
      </c>
      <c r="AG223" s="3">
        <f t="shared" si="134"/>
        <v>0</v>
      </c>
      <c r="AH223" s="3">
        <f t="shared" si="134"/>
        <v>0</v>
      </c>
      <c r="AI223" s="3">
        <f t="shared" si="134"/>
        <v>0</v>
      </c>
      <c r="AJ223" s="3">
        <f t="shared" si="134"/>
        <v>0</v>
      </c>
      <c r="AK223" s="3">
        <f t="shared" si="134"/>
        <v>0</v>
      </c>
    </row>
    <row r="224" spans="1:38" s="44" customFormat="1" ht="15.65" hidden="1" customHeight="1" outlineLevel="1" x14ac:dyDescent="0.35">
      <c r="A224" s="6"/>
      <c r="B224" s="6"/>
      <c r="C224" s="8"/>
      <c r="D224" s="8"/>
      <c r="E224" s="18"/>
      <c r="F224" s="25">
        <v>5410</v>
      </c>
      <c r="G224" s="44" t="s">
        <v>60</v>
      </c>
      <c r="H224" s="11">
        <f t="shared" si="132"/>
        <v>0</v>
      </c>
      <c r="I224" s="4">
        <f t="shared" ref="I224:T224" si="135">SUM(I222)*14.1%</f>
        <v>0</v>
      </c>
      <c r="J224" s="4">
        <f t="shared" si="135"/>
        <v>0</v>
      </c>
      <c r="K224" s="4">
        <f t="shared" si="135"/>
        <v>0</v>
      </c>
      <c r="L224" s="4">
        <f t="shared" si="135"/>
        <v>0</v>
      </c>
      <c r="M224" s="4">
        <f t="shared" si="135"/>
        <v>0</v>
      </c>
      <c r="N224" s="4">
        <f t="shared" si="135"/>
        <v>0</v>
      </c>
      <c r="O224" s="4">
        <f t="shared" si="135"/>
        <v>0</v>
      </c>
      <c r="P224" s="4">
        <f t="shared" si="135"/>
        <v>0</v>
      </c>
      <c r="Q224" s="4">
        <f t="shared" si="135"/>
        <v>0</v>
      </c>
      <c r="R224" s="4">
        <f t="shared" si="135"/>
        <v>0</v>
      </c>
      <c r="S224" s="4">
        <f t="shared" si="135"/>
        <v>0</v>
      </c>
      <c r="T224" s="4">
        <f t="shared" si="135"/>
        <v>0</v>
      </c>
      <c r="U224" s="8"/>
      <c r="W224" s="12">
        <f t="array" ref="W224">0*-1</f>
        <v>0</v>
      </c>
      <c r="X224" s="12">
        <f t="array" ref="X224">0*-1</f>
        <v>0</v>
      </c>
      <c r="Y224" s="11">
        <f t="shared" si="133"/>
        <v>0</v>
      </c>
      <c r="Z224" s="3">
        <f t="shared" ref="Z224:AK224" si="136">SUM(Z222)*14.1%</f>
        <v>0</v>
      </c>
      <c r="AA224" s="3">
        <f t="shared" si="136"/>
        <v>0</v>
      </c>
      <c r="AB224" s="3">
        <f t="shared" si="136"/>
        <v>0</v>
      </c>
      <c r="AC224" s="3">
        <f t="shared" si="136"/>
        <v>0</v>
      </c>
      <c r="AD224" s="3">
        <f t="shared" si="136"/>
        <v>0</v>
      </c>
      <c r="AE224" s="3">
        <f t="shared" si="136"/>
        <v>0</v>
      </c>
      <c r="AF224" s="3">
        <f t="shared" si="136"/>
        <v>0</v>
      </c>
      <c r="AG224" s="3">
        <f t="shared" si="136"/>
        <v>0</v>
      </c>
      <c r="AH224" s="3">
        <f t="shared" si="136"/>
        <v>0</v>
      </c>
      <c r="AI224" s="3">
        <f t="shared" si="136"/>
        <v>0</v>
      </c>
      <c r="AJ224" s="3">
        <f t="shared" si="136"/>
        <v>0</v>
      </c>
      <c r="AK224" s="3">
        <f t="shared" si="136"/>
        <v>0</v>
      </c>
    </row>
    <row r="225" spans="1:38" s="44" customFormat="1" ht="15.65" hidden="1" customHeight="1" outlineLevel="1" x14ac:dyDescent="0.35">
      <c r="A225" s="6"/>
      <c r="B225" s="6"/>
      <c r="C225" s="8"/>
      <c r="D225" s="8"/>
      <c r="E225" s="18"/>
      <c r="F225" s="25">
        <v>5921</v>
      </c>
      <c r="G225" s="44" t="s">
        <v>21</v>
      </c>
      <c r="H225" s="11">
        <f t="shared" si="132"/>
        <v>0</v>
      </c>
      <c r="I225" s="4">
        <f t="shared" ref="I225:T225" si="137">SUM(I220)*16%</f>
        <v>0</v>
      </c>
      <c r="J225" s="4">
        <f t="shared" si="137"/>
        <v>0</v>
      </c>
      <c r="K225" s="4">
        <f t="shared" si="137"/>
        <v>0</v>
      </c>
      <c r="L225" s="4">
        <f t="shared" si="137"/>
        <v>0</v>
      </c>
      <c r="M225" s="4">
        <f t="shared" si="137"/>
        <v>0</v>
      </c>
      <c r="N225" s="4">
        <f t="shared" si="137"/>
        <v>0</v>
      </c>
      <c r="O225" s="4">
        <f t="shared" si="137"/>
        <v>0</v>
      </c>
      <c r="P225" s="4">
        <f t="shared" si="137"/>
        <v>0</v>
      </c>
      <c r="Q225" s="4">
        <f t="shared" si="137"/>
        <v>0</v>
      </c>
      <c r="R225" s="4">
        <f t="shared" si="137"/>
        <v>0</v>
      </c>
      <c r="S225" s="4">
        <f t="shared" si="137"/>
        <v>0</v>
      </c>
      <c r="T225" s="4">
        <f t="shared" si="137"/>
        <v>0</v>
      </c>
      <c r="U225" s="8"/>
      <c r="W225" s="12">
        <f t="array" ref="W225">0*-1</f>
        <v>0</v>
      </c>
      <c r="X225" s="12">
        <f t="array" ref="X225">0*-1</f>
        <v>0</v>
      </c>
      <c r="Y225" s="11">
        <f t="shared" si="133"/>
        <v>0</v>
      </c>
      <c r="Z225" s="3">
        <f t="shared" ref="Z225:AK225" si="138">SUM(Z220)*16%</f>
        <v>0</v>
      </c>
      <c r="AA225" s="3">
        <f t="shared" si="138"/>
        <v>0</v>
      </c>
      <c r="AB225" s="3">
        <f t="shared" si="138"/>
        <v>0</v>
      </c>
      <c r="AC225" s="3">
        <f t="shared" si="138"/>
        <v>0</v>
      </c>
      <c r="AD225" s="3">
        <f t="shared" si="138"/>
        <v>0</v>
      </c>
      <c r="AE225" s="3">
        <f t="shared" si="138"/>
        <v>0</v>
      </c>
      <c r="AF225" s="3">
        <f t="shared" si="138"/>
        <v>0</v>
      </c>
      <c r="AG225" s="3">
        <f t="shared" si="138"/>
        <v>0</v>
      </c>
      <c r="AH225" s="3">
        <f t="shared" si="138"/>
        <v>0</v>
      </c>
      <c r="AI225" s="3">
        <f t="shared" si="138"/>
        <v>0</v>
      </c>
      <c r="AJ225" s="3">
        <f t="shared" si="138"/>
        <v>0</v>
      </c>
      <c r="AK225" s="3">
        <f t="shared" si="138"/>
        <v>0</v>
      </c>
    </row>
    <row r="226" spans="1:38" s="44" customFormat="1" ht="15.65" hidden="1" customHeight="1" outlineLevel="1" x14ac:dyDescent="0.35">
      <c r="A226" s="6"/>
      <c r="B226" s="6"/>
      <c r="C226" s="8"/>
      <c r="D226" s="8"/>
      <c r="E226" s="18"/>
      <c r="F226" s="25">
        <v>5923</v>
      </c>
      <c r="G226" s="44" t="s">
        <v>102</v>
      </c>
      <c r="H226" s="11">
        <f t="shared" si="132"/>
        <v>0</v>
      </c>
      <c r="I226" s="4">
        <f t="shared" ref="I226:T226" si="139">SUM(I220)*2.5%</f>
        <v>0</v>
      </c>
      <c r="J226" s="4">
        <f t="shared" si="139"/>
        <v>0</v>
      </c>
      <c r="K226" s="4">
        <f t="shared" si="139"/>
        <v>0</v>
      </c>
      <c r="L226" s="4">
        <f t="shared" si="139"/>
        <v>0</v>
      </c>
      <c r="M226" s="4">
        <f t="shared" si="139"/>
        <v>0</v>
      </c>
      <c r="N226" s="4">
        <f t="shared" si="139"/>
        <v>0</v>
      </c>
      <c r="O226" s="4">
        <f t="shared" si="139"/>
        <v>0</v>
      </c>
      <c r="P226" s="4">
        <f t="shared" si="139"/>
        <v>0</v>
      </c>
      <c r="Q226" s="4">
        <f t="shared" si="139"/>
        <v>0</v>
      </c>
      <c r="R226" s="4">
        <f t="shared" si="139"/>
        <v>0</v>
      </c>
      <c r="S226" s="4">
        <f t="shared" si="139"/>
        <v>0</v>
      </c>
      <c r="T226" s="4">
        <f t="shared" si="139"/>
        <v>0</v>
      </c>
      <c r="U226" s="8"/>
      <c r="W226" s="12">
        <f t="array" ref="W226">0*-1</f>
        <v>0</v>
      </c>
      <c r="X226" s="12">
        <f t="array" ref="X226">0*-1</f>
        <v>0</v>
      </c>
      <c r="Y226" s="11">
        <f t="shared" si="133"/>
        <v>0</v>
      </c>
      <c r="Z226" s="3">
        <f t="shared" ref="Z226:AK226" si="140">SUM(Z220)*2.5%</f>
        <v>0</v>
      </c>
      <c r="AA226" s="3">
        <f t="shared" si="140"/>
        <v>0</v>
      </c>
      <c r="AB226" s="3">
        <f t="shared" si="140"/>
        <v>0</v>
      </c>
      <c r="AC226" s="3">
        <f t="shared" si="140"/>
        <v>0</v>
      </c>
      <c r="AD226" s="3">
        <f t="shared" si="140"/>
        <v>0</v>
      </c>
      <c r="AE226" s="3">
        <f t="shared" si="140"/>
        <v>0</v>
      </c>
      <c r="AF226" s="3">
        <f t="shared" si="140"/>
        <v>0</v>
      </c>
      <c r="AG226" s="3">
        <f t="shared" si="140"/>
        <v>0</v>
      </c>
      <c r="AH226" s="3">
        <f t="shared" si="140"/>
        <v>0</v>
      </c>
      <c r="AI226" s="3">
        <f t="shared" si="140"/>
        <v>0</v>
      </c>
      <c r="AJ226" s="3">
        <f t="shared" si="140"/>
        <v>0</v>
      </c>
      <c r="AK226" s="3">
        <f t="shared" si="140"/>
        <v>0</v>
      </c>
    </row>
    <row r="227" spans="1:38" s="44" customFormat="1" hidden="1" outlineLevel="1" x14ac:dyDescent="0.35">
      <c r="C227" s="26"/>
      <c r="F227" s="25">
        <v>5931</v>
      </c>
      <c r="G227" s="20" t="s">
        <v>34</v>
      </c>
      <c r="H227" s="2">
        <f t="shared" si="132"/>
        <v>0</v>
      </c>
      <c r="I227" s="1">
        <f t="array" ref="I227">Z227*-1</f>
        <v>0</v>
      </c>
      <c r="J227" s="1">
        <f t="array" ref="J227">AA227*-1</f>
        <v>0</v>
      </c>
      <c r="K227" s="1">
        <f t="array" ref="K227">AB227*-1</f>
        <v>0</v>
      </c>
      <c r="L227" s="1">
        <f t="array" ref="L227">AC227*-1</f>
        <v>0</v>
      </c>
      <c r="M227" s="1">
        <f t="array" ref="M227">AD227*-1</f>
        <v>0</v>
      </c>
      <c r="N227" s="1">
        <f t="array" ref="N227">AE227*-1</f>
        <v>0</v>
      </c>
      <c r="O227" s="1">
        <f t="array" ref="O227">AF227*-1</f>
        <v>0</v>
      </c>
      <c r="P227" s="1">
        <f t="array" ref="P227">AG227*-1</f>
        <v>0</v>
      </c>
      <c r="Q227" s="1">
        <f t="array" ref="Q227">AH227*-1</f>
        <v>0</v>
      </c>
      <c r="R227" s="1">
        <f t="array" ref="R227">AI227*-1</f>
        <v>0</v>
      </c>
      <c r="S227" s="1">
        <f t="array" ref="S227">AJ227*-1</f>
        <v>0</v>
      </c>
      <c r="T227" s="1">
        <f t="array" ref="T227">AK227*-1</f>
        <v>0</v>
      </c>
      <c r="U227" s="22"/>
      <c r="V227" s="10"/>
      <c r="W227" s="12">
        <f t="array" ref="W227">0*-1</f>
        <v>0</v>
      </c>
      <c r="X227" s="12">
        <f t="array" ref="X227">0*-1</f>
        <v>0</v>
      </c>
      <c r="Y227" s="2">
        <f t="shared" si="133"/>
        <v>0</v>
      </c>
      <c r="Z227" s="1">
        <f t="array" ref="Z227">0*-1</f>
        <v>0</v>
      </c>
      <c r="AA227" s="1">
        <f t="array" ref="AA227">0*-1</f>
        <v>0</v>
      </c>
      <c r="AB227" s="1">
        <f t="array" ref="AB227">0*-1</f>
        <v>0</v>
      </c>
      <c r="AC227" s="1">
        <f t="array" ref="AC227">0*-1</f>
        <v>0</v>
      </c>
      <c r="AD227" s="1">
        <f t="array" ref="AD227">0*-1</f>
        <v>0</v>
      </c>
      <c r="AE227" s="1">
        <f t="array" ref="AE227">0*-1</f>
        <v>0</v>
      </c>
      <c r="AF227" s="1">
        <f t="array" ref="AF227">0*-1</f>
        <v>0</v>
      </c>
      <c r="AG227" s="1">
        <f t="array" ref="AG227">0*-1</f>
        <v>0</v>
      </c>
      <c r="AH227" s="1">
        <f t="array" ref="AH227">0*-1</f>
        <v>0</v>
      </c>
      <c r="AI227" s="1">
        <f t="array" ref="AI227">0*-1</f>
        <v>0</v>
      </c>
      <c r="AJ227" s="1">
        <f t="array" ref="AJ227">0*-1</f>
        <v>0</v>
      </c>
      <c r="AK227" s="1">
        <f t="array" ref="AK227">0*-1</f>
        <v>0</v>
      </c>
      <c r="AL227" s="10"/>
    </row>
    <row r="228" spans="1:38" s="44" customFormat="1" hidden="1" outlineLevel="1" x14ac:dyDescent="0.35">
      <c r="C228" s="26"/>
      <c r="F228" s="25">
        <v>5932</v>
      </c>
      <c r="G228" s="20" t="s">
        <v>84</v>
      </c>
      <c r="H228" s="2">
        <f t="shared" si="132"/>
        <v>0</v>
      </c>
      <c r="I228" s="1">
        <f t="array" ref="I228">Z228*-1</f>
        <v>0</v>
      </c>
      <c r="J228" s="1">
        <f t="array" ref="J228">AA228*-1</f>
        <v>0</v>
      </c>
      <c r="K228" s="1">
        <f t="array" ref="K228">AB228*-1</f>
        <v>0</v>
      </c>
      <c r="L228" s="1">
        <f t="array" ref="L228">AC228*-1</f>
        <v>0</v>
      </c>
      <c r="M228" s="1">
        <f t="array" ref="M228">AD228*-1</f>
        <v>0</v>
      </c>
      <c r="N228" s="1">
        <f t="array" ref="N228">AE228*-1</f>
        <v>0</v>
      </c>
      <c r="O228" s="1">
        <f t="array" ref="O228">AF228*-1</f>
        <v>0</v>
      </c>
      <c r="P228" s="1">
        <f t="array" ref="P228">AG228*-1</f>
        <v>0</v>
      </c>
      <c r="Q228" s="1">
        <f t="array" ref="Q228">AH228*-1</f>
        <v>0</v>
      </c>
      <c r="R228" s="1">
        <f t="array" ref="R228">AI228*-1</f>
        <v>0</v>
      </c>
      <c r="S228" s="1">
        <f t="array" ref="S228">AJ228*-1</f>
        <v>0</v>
      </c>
      <c r="T228" s="1">
        <f t="array" ref="T228">AK228*-1</f>
        <v>0</v>
      </c>
      <c r="U228" s="22"/>
      <c r="V228" s="10"/>
      <c r="W228" s="12">
        <f t="array" ref="W228">0*-1</f>
        <v>0</v>
      </c>
      <c r="X228" s="12">
        <f t="array" ref="X228">0*-1</f>
        <v>0</v>
      </c>
      <c r="Y228" s="2">
        <f t="shared" si="133"/>
        <v>0</v>
      </c>
      <c r="Z228" s="1">
        <f t="array" ref="Z228">0*-1</f>
        <v>0</v>
      </c>
      <c r="AA228" s="1">
        <f t="array" ref="AA228">0*-1</f>
        <v>0</v>
      </c>
      <c r="AB228" s="1">
        <f t="array" ref="AB228">0*-1</f>
        <v>0</v>
      </c>
      <c r="AC228" s="1">
        <f t="array" ref="AC228">0*-1</f>
        <v>0</v>
      </c>
      <c r="AD228" s="1">
        <f t="array" ref="AD228">0*-1</f>
        <v>0</v>
      </c>
      <c r="AE228" s="1">
        <f t="array" ref="AE228">0*-1</f>
        <v>0</v>
      </c>
      <c r="AF228" s="1">
        <f t="array" ref="AF228">0*-1</f>
        <v>0</v>
      </c>
      <c r="AG228" s="1">
        <f t="array" ref="AG228">0*-1</f>
        <v>0</v>
      </c>
      <c r="AH228" s="1">
        <f t="array" ref="AH228">0*-1</f>
        <v>0</v>
      </c>
      <c r="AI228" s="1">
        <f t="array" ref="AI228">0*-1</f>
        <v>0</v>
      </c>
      <c r="AJ228" s="1">
        <f t="array" ref="AJ228">0*-1</f>
        <v>0</v>
      </c>
      <c r="AK228" s="1">
        <f t="array" ref="AK228">0*-1</f>
        <v>0</v>
      </c>
      <c r="AL228" s="10"/>
    </row>
    <row r="229" spans="1:38" s="44" customFormat="1" hidden="1" outlineLevel="1" x14ac:dyDescent="0.35">
      <c r="C229" s="26"/>
      <c r="F229" s="25">
        <v>5940</v>
      </c>
      <c r="G229" s="20" t="s">
        <v>7</v>
      </c>
      <c r="H229" s="2">
        <f t="shared" si="132"/>
        <v>0</v>
      </c>
      <c r="I229" s="1">
        <f t="array" ref="I229">Z229*-1</f>
        <v>0</v>
      </c>
      <c r="J229" s="1">
        <f t="array" ref="J229">AA229*-1</f>
        <v>0</v>
      </c>
      <c r="K229" s="1">
        <f t="array" ref="K229">AB229*-1</f>
        <v>0</v>
      </c>
      <c r="L229" s="1">
        <f t="array" ref="L229">AC229*-1</f>
        <v>0</v>
      </c>
      <c r="M229" s="1">
        <f t="array" ref="M229">AD229*-1</f>
        <v>0</v>
      </c>
      <c r="N229" s="1">
        <f t="array" ref="N229">AE229*-1</f>
        <v>0</v>
      </c>
      <c r="O229" s="1">
        <f t="array" ref="O229">AF229*-1</f>
        <v>0</v>
      </c>
      <c r="P229" s="1">
        <f t="array" ref="P229">AG229*-1</f>
        <v>0</v>
      </c>
      <c r="Q229" s="1">
        <f t="array" ref="Q229">AH229*-1</f>
        <v>0</v>
      </c>
      <c r="R229" s="1">
        <f t="array" ref="R229">AI229*-1</f>
        <v>0</v>
      </c>
      <c r="S229" s="1">
        <f t="array" ref="S229">AJ229*-1</f>
        <v>0</v>
      </c>
      <c r="T229" s="1">
        <f t="array" ref="T229">AK229*-1</f>
        <v>0</v>
      </c>
      <c r="U229" s="22"/>
      <c r="V229" s="10"/>
      <c r="W229" s="12">
        <f t="array" ref="W229">0*-1</f>
        <v>0</v>
      </c>
      <c r="X229" s="12">
        <f t="array" ref="X229">0*-1</f>
        <v>0</v>
      </c>
      <c r="Y229" s="2">
        <f t="shared" si="133"/>
        <v>0</v>
      </c>
      <c r="Z229" s="1">
        <f t="array" ref="Z229">0*-1</f>
        <v>0</v>
      </c>
      <c r="AA229" s="1">
        <f t="array" ref="AA229">0*-1</f>
        <v>0</v>
      </c>
      <c r="AB229" s="1">
        <f t="array" ref="AB229">0*-1</f>
        <v>0</v>
      </c>
      <c r="AC229" s="1">
        <f t="array" ref="AC229">0*-1</f>
        <v>0</v>
      </c>
      <c r="AD229" s="1">
        <f t="array" ref="AD229">0*-1</f>
        <v>0</v>
      </c>
      <c r="AE229" s="1">
        <f t="array" ref="AE229">0*-1</f>
        <v>0</v>
      </c>
      <c r="AF229" s="1">
        <f t="array" ref="AF229">0*-1</f>
        <v>0</v>
      </c>
      <c r="AG229" s="1">
        <f t="array" ref="AG229">0*-1</f>
        <v>0</v>
      </c>
      <c r="AH229" s="1">
        <f t="array" ref="AH229">0*-1</f>
        <v>0</v>
      </c>
      <c r="AI229" s="1">
        <f t="array" ref="AI229">0*-1</f>
        <v>0</v>
      </c>
      <c r="AJ229" s="1">
        <f t="array" ref="AJ229">0*-1</f>
        <v>0</v>
      </c>
      <c r="AK229" s="1">
        <f t="array" ref="AK229">0*-1</f>
        <v>0</v>
      </c>
      <c r="AL229" s="10"/>
    </row>
    <row r="230" spans="1:38" s="44" customFormat="1" hidden="1" outlineLevel="1" x14ac:dyDescent="0.35">
      <c r="C230" s="26"/>
      <c r="F230" s="25">
        <v>5990</v>
      </c>
      <c r="G230" s="20" t="s">
        <v>103</v>
      </c>
      <c r="H230" s="2">
        <f t="shared" si="132"/>
        <v>0</v>
      </c>
      <c r="I230" s="1">
        <f t="array" ref="I230">Z230*-1</f>
        <v>0</v>
      </c>
      <c r="J230" s="1">
        <f t="array" ref="J230">AA230*-1</f>
        <v>0</v>
      </c>
      <c r="K230" s="1">
        <f t="array" ref="K230">AB230*-1</f>
        <v>0</v>
      </c>
      <c r="L230" s="1">
        <f t="array" ref="L230">AC230*-1</f>
        <v>0</v>
      </c>
      <c r="M230" s="1">
        <f t="array" ref="M230">AD230*-1</f>
        <v>0</v>
      </c>
      <c r="N230" s="1">
        <f t="array" ref="N230">AE230*-1</f>
        <v>0</v>
      </c>
      <c r="O230" s="1">
        <f t="array" ref="O230">AF230*-1</f>
        <v>0</v>
      </c>
      <c r="P230" s="1">
        <f t="array" ref="P230">AG230*-1</f>
        <v>0</v>
      </c>
      <c r="Q230" s="1">
        <f t="array" ref="Q230">AH230*-1</f>
        <v>0</v>
      </c>
      <c r="R230" s="1">
        <f t="array" ref="R230">AI230*-1</f>
        <v>0</v>
      </c>
      <c r="S230" s="1">
        <f t="array" ref="S230">AJ230*-1</f>
        <v>0</v>
      </c>
      <c r="T230" s="1">
        <f t="array" ref="T230">AK230*-1</f>
        <v>0</v>
      </c>
      <c r="U230" s="22"/>
      <c r="V230" s="10"/>
      <c r="W230" s="12">
        <f t="array" ref="W230">0*-1</f>
        <v>0</v>
      </c>
      <c r="X230" s="12">
        <f t="array" ref="X230">0*-1</f>
        <v>0</v>
      </c>
      <c r="Y230" s="2">
        <f t="shared" si="133"/>
        <v>0</v>
      </c>
      <c r="Z230" s="1">
        <f t="array" ref="Z230">0*-1</f>
        <v>0</v>
      </c>
      <c r="AA230" s="1">
        <f t="array" ref="AA230">0*-1</f>
        <v>0</v>
      </c>
      <c r="AB230" s="1">
        <f t="array" ref="AB230">0*-1</f>
        <v>0</v>
      </c>
      <c r="AC230" s="1">
        <f t="array" ref="AC230">0*-1</f>
        <v>0</v>
      </c>
      <c r="AD230" s="1">
        <f t="array" ref="AD230">0*-1</f>
        <v>0</v>
      </c>
      <c r="AE230" s="1">
        <f t="array" ref="AE230">0*-1</f>
        <v>0</v>
      </c>
      <c r="AF230" s="1">
        <f t="array" ref="AF230">0*-1</f>
        <v>0</v>
      </c>
      <c r="AG230" s="1">
        <f t="array" ref="AG230">0*-1</f>
        <v>0</v>
      </c>
      <c r="AH230" s="1">
        <f t="array" ref="AH230">0*-1</f>
        <v>0</v>
      </c>
      <c r="AI230" s="1">
        <f t="array" ref="AI230">0*-1</f>
        <v>0</v>
      </c>
      <c r="AJ230" s="1">
        <f t="array" ref="AJ230">0*-1</f>
        <v>0</v>
      </c>
      <c r="AK230" s="1">
        <f t="array" ref="AK230">0*-1</f>
        <v>0</v>
      </c>
      <c r="AL230" s="10"/>
    </row>
    <row r="231" spans="1:38" s="44" customFormat="1" hidden="1" outlineLevel="1" x14ac:dyDescent="0.35">
      <c r="C231" s="26"/>
      <c r="F231" s="25">
        <v>6300</v>
      </c>
      <c r="G231" s="20" t="s">
        <v>96</v>
      </c>
      <c r="H231" s="2">
        <f t="shared" si="132"/>
        <v>-10000</v>
      </c>
      <c r="I231" s="1">
        <f t="array" ref="I231">Z231*-1</f>
        <v>-10000</v>
      </c>
      <c r="J231" s="1">
        <f t="array" ref="J231">AA231*-1</f>
        <v>0</v>
      </c>
      <c r="K231" s="1">
        <f t="array" ref="K231">AB231*-1</f>
        <v>0</v>
      </c>
      <c r="L231" s="1">
        <f t="array" ref="L231">AC231*-1</f>
        <v>0</v>
      </c>
      <c r="M231" s="1">
        <f t="array" ref="M231">AD231*-1</f>
        <v>0</v>
      </c>
      <c r="N231" s="1">
        <f t="array" ref="N231">AE231*-1</f>
        <v>0</v>
      </c>
      <c r="O231" s="1">
        <f t="array" ref="O231">AF231*-1</f>
        <v>0</v>
      </c>
      <c r="P231" s="1">
        <f t="array" ref="P231">AG231*-1</f>
        <v>0</v>
      </c>
      <c r="Q231" s="1">
        <f t="array" ref="Q231">AH231*-1</f>
        <v>0</v>
      </c>
      <c r="R231" s="1">
        <f t="array" ref="R231">AI231*-1</f>
        <v>0</v>
      </c>
      <c r="S231" s="1">
        <f t="array" ref="S231">AJ231*-1</f>
        <v>0</v>
      </c>
      <c r="T231" s="1">
        <f t="array" ref="T231">AK231*-1</f>
        <v>0</v>
      </c>
      <c r="U231" s="22"/>
      <c r="V231" s="10"/>
      <c r="W231" s="12">
        <f t="array" ref="W231">0*-1</f>
        <v>0</v>
      </c>
      <c r="X231" s="12">
        <f t="array" ref="X231">45000*-1</f>
        <v>-45000</v>
      </c>
      <c r="Y231" s="2">
        <f t="shared" si="133"/>
        <v>10000</v>
      </c>
      <c r="Z231" s="1">
        <f t="array" ref="Z231">-10000*-1</f>
        <v>10000</v>
      </c>
      <c r="AA231" s="1">
        <f t="array" ref="AA231">0*-1</f>
        <v>0</v>
      </c>
      <c r="AB231" s="1">
        <f t="array" ref="AB231">0*-1</f>
        <v>0</v>
      </c>
      <c r="AC231" s="1">
        <f t="array" ref="AC231">0*-1</f>
        <v>0</v>
      </c>
      <c r="AD231" s="1">
        <f t="array" ref="AD231">0*-1</f>
        <v>0</v>
      </c>
      <c r="AE231" s="1">
        <f t="array" ref="AE231">0*-1</f>
        <v>0</v>
      </c>
      <c r="AF231" s="1">
        <f t="array" ref="AF231">0*-1</f>
        <v>0</v>
      </c>
      <c r="AG231" s="1">
        <f t="array" ref="AG231">0*-1</f>
        <v>0</v>
      </c>
      <c r="AH231" s="1">
        <f t="array" ref="AH231">0*-1</f>
        <v>0</v>
      </c>
      <c r="AI231" s="1">
        <f t="array" ref="AI231">0*-1</f>
        <v>0</v>
      </c>
      <c r="AJ231" s="1">
        <f t="array" ref="AJ231">0*-1</f>
        <v>0</v>
      </c>
      <c r="AK231" s="1">
        <f t="array" ref="AK231">0*-1</f>
        <v>0</v>
      </c>
      <c r="AL231" s="10"/>
    </row>
    <row r="232" spans="1:38" s="44" customFormat="1" hidden="1" outlineLevel="1" x14ac:dyDescent="0.35">
      <c r="C232" s="26"/>
      <c r="F232" s="25">
        <v>6520</v>
      </c>
      <c r="G232" s="20" t="s">
        <v>61</v>
      </c>
      <c r="H232" s="2">
        <f t="shared" si="132"/>
        <v>0</v>
      </c>
      <c r="I232" s="1">
        <f t="array" ref="I232">Z232*-1</f>
        <v>0</v>
      </c>
      <c r="J232" s="1">
        <f t="array" ref="J232">AA232*-1</f>
        <v>0</v>
      </c>
      <c r="K232" s="1">
        <f t="array" ref="K232">AB232*-1</f>
        <v>0</v>
      </c>
      <c r="L232" s="1">
        <f t="array" ref="L232">AC232*-1</f>
        <v>0</v>
      </c>
      <c r="M232" s="1">
        <f t="array" ref="M232">AD232*-1</f>
        <v>0</v>
      </c>
      <c r="N232" s="1">
        <f t="array" ref="N232">AE232*-1</f>
        <v>0</v>
      </c>
      <c r="O232" s="1">
        <f t="array" ref="O232">AF232*-1</f>
        <v>0</v>
      </c>
      <c r="P232" s="1">
        <f t="array" ref="P232">AG232*-1</f>
        <v>0</v>
      </c>
      <c r="Q232" s="1">
        <f t="array" ref="Q232">AH232*-1</f>
        <v>0</v>
      </c>
      <c r="R232" s="1">
        <f t="array" ref="R232">AI232*-1</f>
        <v>0</v>
      </c>
      <c r="S232" s="1">
        <f t="array" ref="S232">AJ232*-1</f>
        <v>0</v>
      </c>
      <c r="T232" s="1">
        <f t="array" ref="T232">AK232*-1</f>
        <v>0</v>
      </c>
      <c r="U232" s="22"/>
      <c r="V232" s="10"/>
      <c r="W232" s="12">
        <f t="array" ref="W232">0*-1</f>
        <v>0</v>
      </c>
      <c r="X232" s="12">
        <f t="array" ref="X232">0*-1</f>
        <v>0</v>
      </c>
      <c r="Y232" s="2">
        <f t="shared" si="133"/>
        <v>0</v>
      </c>
      <c r="Z232" s="1">
        <f t="array" ref="Z232">0*-1</f>
        <v>0</v>
      </c>
      <c r="AA232" s="1">
        <f t="array" ref="AA232">0*-1</f>
        <v>0</v>
      </c>
      <c r="AB232" s="1">
        <f t="array" ref="AB232">0*-1</f>
        <v>0</v>
      </c>
      <c r="AC232" s="1">
        <f t="array" ref="AC232">0*-1</f>
        <v>0</v>
      </c>
      <c r="AD232" s="1">
        <f t="array" ref="AD232">0*-1</f>
        <v>0</v>
      </c>
      <c r="AE232" s="1">
        <f t="array" ref="AE232">0*-1</f>
        <v>0</v>
      </c>
      <c r="AF232" s="1">
        <f t="array" ref="AF232">0*-1</f>
        <v>0</v>
      </c>
      <c r="AG232" s="1">
        <f t="array" ref="AG232">0*-1</f>
        <v>0</v>
      </c>
      <c r="AH232" s="1">
        <f t="array" ref="AH232">0*-1</f>
        <v>0</v>
      </c>
      <c r="AI232" s="1">
        <f t="array" ref="AI232">0*-1</f>
        <v>0</v>
      </c>
      <c r="AJ232" s="1">
        <f t="array" ref="AJ232">0*-1</f>
        <v>0</v>
      </c>
      <c r="AK232" s="1">
        <f t="array" ref="AK232">0*-1</f>
        <v>0</v>
      </c>
      <c r="AL232" s="10"/>
    </row>
    <row r="233" spans="1:38" s="44" customFormat="1" hidden="1" outlineLevel="1" x14ac:dyDescent="0.35">
      <c r="C233" s="26"/>
      <c r="F233" s="25">
        <v>6560</v>
      </c>
      <c r="G233" s="20" t="s">
        <v>85</v>
      </c>
      <c r="H233" s="2">
        <f t="shared" si="132"/>
        <v>0</v>
      </c>
      <c r="I233" s="1">
        <f t="array" ref="I233">Z233*-1</f>
        <v>0</v>
      </c>
      <c r="J233" s="1">
        <f t="array" ref="J233">AA233*-1</f>
        <v>0</v>
      </c>
      <c r="K233" s="1">
        <f t="array" ref="K233">AB233*-1</f>
        <v>0</v>
      </c>
      <c r="L233" s="1">
        <f t="array" ref="L233">AC233*-1</f>
        <v>0</v>
      </c>
      <c r="M233" s="1">
        <f t="array" ref="M233">AD233*-1</f>
        <v>0</v>
      </c>
      <c r="N233" s="1">
        <f t="array" ref="N233">AE233*-1</f>
        <v>0</v>
      </c>
      <c r="O233" s="1">
        <f t="array" ref="O233">AF233*-1</f>
        <v>0</v>
      </c>
      <c r="P233" s="1">
        <f t="array" ref="P233">AG233*-1</f>
        <v>0</v>
      </c>
      <c r="Q233" s="1">
        <f t="array" ref="Q233">AH233*-1</f>
        <v>0</v>
      </c>
      <c r="R233" s="1">
        <f t="array" ref="R233">AI233*-1</f>
        <v>0</v>
      </c>
      <c r="S233" s="1">
        <f t="array" ref="S233">AJ233*-1</f>
        <v>0</v>
      </c>
      <c r="T233" s="1">
        <f t="array" ref="T233">AK233*-1</f>
        <v>0</v>
      </c>
      <c r="U233" s="22"/>
      <c r="V233" s="10"/>
      <c r="W233" s="12">
        <f t="array" ref="W233">0*-1</f>
        <v>0</v>
      </c>
      <c r="X233" s="12">
        <f t="array" ref="X233">0*-1</f>
        <v>0</v>
      </c>
      <c r="Y233" s="2">
        <f t="shared" si="133"/>
        <v>0</v>
      </c>
      <c r="Z233" s="1">
        <f t="array" ref="Z233">0*-1</f>
        <v>0</v>
      </c>
      <c r="AA233" s="1">
        <f t="array" ref="AA233">0*-1</f>
        <v>0</v>
      </c>
      <c r="AB233" s="1">
        <f t="array" ref="AB233">0*-1</f>
        <v>0</v>
      </c>
      <c r="AC233" s="1">
        <f t="array" ref="AC233">0*-1</f>
        <v>0</v>
      </c>
      <c r="AD233" s="1">
        <f t="array" ref="AD233">0*-1</f>
        <v>0</v>
      </c>
      <c r="AE233" s="1">
        <f t="array" ref="AE233">0*-1</f>
        <v>0</v>
      </c>
      <c r="AF233" s="1">
        <f t="array" ref="AF233">0*-1</f>
        <v>0</v>
      </c>
      <c r="AG233" s="1">
        <f t="array" ref="AG233">0*-1</f>
        <v>0</v>
      </c>
      <c r="AH233" s="1">
        <f t="array" ref="AH233">0*-1</f>
        <v>0</v>
      </c>
      <c r="AI233" s="1">
        <f t="array" ref="AI233">0*-1</f>
        <v>0</v>
      </c>
      <c r="AJ233" s="1">
        <f t="array" ref="AJ233">0*-1</f>
        <v>0</v>
      </c>
      <c r="AK233" s="1">
        <f t="array" ref="AK233">0*-1</f>
        <v>0</v>
      </c>
      <c r="AL233" s="10"/>
    </row>
    <row r="234" spans="1:38" s="44" customFormat="1" hidden="1" outlineLevel="1" x14ac:dyDescent="0.35">
      <c r="C234" s="26"/>
      <c r="F234" s="25">
        <v>6800</v>
      </c>
      <c r="G234" s="20" t="s">
        <v>45</v>
      </c>
      <c r="H234" s="2">
        <f t="shared" si="132"/>
        <v>0</v>
      </c>
      <c r="I234" s="1">
        <f t="array" ref="I234">Z234*-1</f>
        <v>0</v>
      </c>
      <c r="J234" s="1">
        <f t="array" ref="J234">AA234*-1</f>
        <v>0</v>
      </c>
      <c r="K234" s="1">
        <f t="array" ref="K234">AB234*-1</f>
        <v>0</v>
      </c>
      <c r="L234" s="1">
        <f t="array" ref="L234">AC234*-1</f>
        <v>0</v>
      </c>
      <c r="M234" s="1">
        <f t="array" ref="M234">AD234*-1</f>
        <v>0</v>
      </c>
      <c r="N234" s="1">
        <f t="array" ref="N234">AE234*-1</f>
        <v>0</v>
      </c>
      <c r="O234" s="1">
        <f t="array" ref="O234">AF234*-1</f>
        <v>0</v>
      </c>
      <c r="P234" s="1">
        <f t="array" ref="P234">AG234*-1</f>
        <v>0</v>
      </c>
      <c r="Q234" s="1">
        <f t="array" ref="Q234">AH234*-1</f>
        <v>0</v>
      </c>
      <c r="R234" s="1">
        <f t="array" ref="R234">AI234*-1</f>
        <v>0</v>
      </c>
      <c r="S234" s="1">
        <f t="array" ref="S234">AJ234*-1</f>
        <v>0</v>
      </c>
      <c r="T234" s="1">
        <f t="array" ref="T234">AK234*-1</f>
        <v>0</v>
      </c>
      <c r="U234" s="22"/>
      <c r="V234" s="10"/>
      <c r="W234" s="12">
        <f t="array" ref="W234">0*-1</f>
        <v>0</v>
      </c>
      <c r="X234" s="12">
        <f t="array" ref="X234">0*-1</f>
        <v>0</v>
      </c>
      <c r="Y234" s="2">
        <f t="shared" si="133"/>
        <v>0</v>
      </c>
      <c r="Z234" s="1">
        <f t="array" ref="Z234">0*-1</f>
        <v>0</v>
      </c>
      <c r="AA234" s="1">
        <f t="array" ref="AA234">0*-1</f>
        <v>0</v>
      </c>
      <c r="AB234" s="1">
        <f t="array" ref="AB234">0*-1</f>
        <v>0</v>
      </c>
      <c r="AC234" s="1">
        <f t="array" ref="AC234">0*-1</f>
        <v>0</v>
      </c>
      <c r="AD234" s="1">
        <f t="array" ref="AD234">0*-1</f>
        <v>0</v>
      </c>
      <c r="AE234" s="1">
        <f t="array" ref="AE234">0*-1</f>
        <v>0</v>
      </c>
      <c r="AF234" s="1">
        <f t="array" ref="AF234">0*-1</f>
        <v>0</v>
      </c>
      <c r="AG234" s="1">
        <f t="array" ref="AG234">0*-1</f>
        <v>0</v>
      </c>
      <c r="AH234" s="1">
        <f t="array" ref="AH234">0*-1</f>
        <v>0</v>
      </c>
      <c r="AI234" s="1">
        <f t="array" ref="AI234">0*-1</f>
        <v>0</v>
      </c>
      <c r="AJ234" s="1">
        <f t="array" ref="AJ234">0*-1</f>
        <v>0</v>
      </c>
      <c r="AK234" s="1">
        <f t="array" ref="AK234">0*-1</f>
        <v>0</v>
      </c>
      <c r="AL234" s="10"/>
    </row>
    <row r="235" spans="1:38" s="44" customFormat="1" hidden="1" outlineLevel="1" x14ac:dyDescent="0.35">
      <c r="C235" s="26"/>
      <c r="F235" s="25">
        <v>6860</v>
      </c>
      <c r="G235" s="20" t="s">
        <v>86</v>
      </c>
      <c r="H235" s="2">
        <f t="shared" si="132"/>
        <v>0</v>
      </c>
      <c r="I235" s="1">
        <f t="array" ref="I235">Z235*-1</f>
        <v>0</v>
      </c>
      <c r="J235" s="1">
        <f t="array" ref="J235">AA235*-1</f>
        <v>0</v>
      </c>
      <c r="K235" s="1">
        <f t="array" ref="K235">AB235*-1</f>
        <v>0</v>
      </c>
      <c r="L235" s="1">
        <f t="array" ref="L235">AC235*-1</f>
        <v>0</v>
      </c>
      <c r="M235" s="1">
        <f t="array" ref="M235">AD235*-1</f>
        <v>0</v>
      </c>
      <c r="N235" s="1">
        <f t="array" ref="N235">AE235*-1</f>
        <v>0</v>
      </c>
      <c r="O235" s="1">
        <f t="array" ref="O235">AF235*-1</f>
        <v>0</v>
      </c>
      <c r="P235" s="1">
        <f t="array" ref="P235">AG235*-1</f>
        <v>0</v>
      </c>
      <c r="Q235" s="1">
        <f t="array" ref="Q235">AH235*-1</f>
        <v>0</v>
      </c>
      <c r="R235" s="1">
        <f t="array" ref="R235">AI235*-1</f>
        <v>0</v>
      </c>
      <c r="S235" s="1">
        <f t="array" ref="S235">AJ235*-1</f>
        <v>0</v>
      </c>
      <c r="T235" s="1">
        <f t="array" ref="T235">AK235*-1</f>
        <v>0</v>
      </c>
      <c r="U235" s="22"/>
      <c r="V235" s="10"/>
      <c r="W235" s="12">
        <f t="array" ref="W235">0*-1</f>
        <v>0</v>
      </c>
      <c r="X235" s="12">
        <f t="array" ref="X235">0*-1</f>
        <v>0</v>
      </c>
      <c r="Y235" s="2">
        <f t="shared" si="133"/>
        <v>0</v>
      </c>
      <c r="Z235" s="1">
        <f t="array" ref="Z235">0*-1</f>
        <v>0</v>
      </c>
      <c r="AA235" s="1">
        <f t="array" ref="AA235">0*-1</f>
        <v>0</v>
      </c>
      <c r="AB235" s="1">
        <f t="array" ref="AB235">0*-1</f>
        <v>0</v>
      </c>
      <c r="AC235" s="1">
        <f t="array" ref="AC235">0*-1</f>
        <v>0</v>
      </c>
      <c r="AD235" s="1">
        <f t="array" ref="AD235">0*-1</f>
        <v>0</v>
      </c>
      <c r="AE235" s="1">
        <f t="array" ref="AE235">0*-1</f>
        <v>0</v>
      </c>
      <c r="AF235" s="1">
        <f t="array" ref="AF235">0*-1</f>
        <v>0</v>
      </c>
      <c r="AG235" s="1">
        <f t="array" ref="AG235">0*-1</f>
        <v>0</v>
      </c>
      <c r="AH235" s="1">
        <f t="array" ref="AH235">0*-1</f>
        <v>0</v>
      </c>
      <c r="AI235" s="1">
        <f t="array" ref="AI235">0*-1</f>
        <v>0</v>
      </c>
      <c r="AJ235" s="1">
        <f t="array" ref="AJ235">0*-1</f>
        <v>0</v>
      </c>
      <c r="AK235" s="1">
        <f t="array" ref="AK235">0*-1</f>
        <v>0</v>
      </c>
      <c r="AL235" s="10"/>
    </row>
    <row r="236" spans="1:38" s="44" customFormat="1" hidden="1" outlineLevel="1" x14ac:dyDescent="0.35">
      <c r="C236" s="26"/>
      <c r="F236" s="25">
        <v>6900</v>
      </c>
      <c r="G236" s="20" t="s">
        <v>97</v>
      </c>
      <c r="H236" s="2">
        <f t="shared" si="132"/>
        <v>0</v>
      </c>
      <c r="I236" s="1">
        <f t="array" ref="I236">Z236*-1</f>
        <v>0</v>
      </c>
      <c r="J236" s="1">
        <f t="array" ref="J236">AA236*-1</f>
        <v>0</v>
      </c>
      <c r="K236" s="1">
        <f t="array" ref="K236">AB236*-1</f>
        <v>0</v>
      </c>
      <c r="L236" s="1">
        <f t="array" ref="L236">AC236*-1</f>
        <v>0</v>
      </c>
      <c r="M236" s="1">
        <f t="array" ref="M236">AD236*-1</f>
        <v>0</v>
      </c>
      <c r="N236" s="1">
        <f t="array" ref="N236">AE236*-1</f>
        <v>0</v>
      </c>
      <c r="O236" s="1">
        <f t="array" ref="O236">AF236*-1</f>
        <v>0</v>
      </c>
      <c r="P236" s="1">
        <f t="array" ref="P236">AG236*-1</f>
        <v>0</v>
      </c>
      <c r="Q236" s="1">
        <f t="array" ref="Q236">AH236*-1</f>
        <v>0</v>
      </c>
      <c r="R236" s="1">
        <f t="array" ref="R236">AI236*-1</f>
        <v>0</v>
      </c>
      <c r="S236" s="1">
        <f t="array" ref="S236">AJ236*-1</f>
        <v>0</v>
      </c>
      <c r="T236" s="1">
        <f t="array" ref="T236">AK236*-1</f>
        <v>0</v>
      </c>
      <c r="U236" s="22"/>
      <c r="V236" s="10"/>
      <c r="W236" s="12">
        <f t="array" ref="W236">0*-1</f>
        <v>0</v>
      </c>
      <c r="X236" s="12">
        <f t="array" ref="X236">0*-1</f>
        <v>0</v>
      </c>
      <c r="Y236" s="2">
        <f t="shared" si="133"/>
        <v>0</v>
      </c>
      <c r="Z236" s="1">
        <f t="array" ref="Z236">0*-1</f>
        <v>0</v>
      </c>
      <c r="AA236" s="1">
        <f t="array" ref="AA236">0*-1</f>
        <v>0</v>
      </c>
      <c r="AB236" s="1">
        <f t="array" ref="AB236">0*-1</f>
        <v>0</v>
      </c>
      <c r="AC236" s="1">
        <f t="array" ref="AC236">0*-1</f>
        <v>0</v>
      </c>
      <c r="AD236" s="1">
        <f t="array" ref="AD236">0*-1</f>
        <v>0</v>
      </c>
      <c r="AE236" s="1">
        <f t="array" ref="AE236">0*-1</f>
        <v>0</v>
      </c>
      <c r="AF236" s="1">
        <f t="array" ref="AF236">0*-1</f>
        <v>0</v>
      </c>
      <c r="AG236" s="1">
        <f t="array" ref="AG236">0*-1</f>
        <v>0</v>
      </c>
      <c r="AH236" s="1">
        <f t="array" ref="AH236">0*-1</f>
        <v>0</v>
      </c>
      <c r="AI236" s="1">
        <f t="array" ref="AI236">0*-1</f>
        <v>0</v>
      </c>
      <c r="AJ236" s="1">
        <f t="array" ref="AJ236">0*-1</f>
        <v>0</v>
      </c>
      <c r="AK236" s="1">
        <f t="array" ref="AK236">0*-1</f>
        <v>0</v>
      </c>
      <c r="AL236" s="10"/>
    </row>
    <row r="237" spans="1:38" s="44" customFormat="1" hidden="1" outlineLevel="1" x14ac:dyDescent="0.35">
      <c r="C237" s="26"/>
      <c r="F237" s="25">
        <v>6940</v>
      </c>
      <c r="G237" s="20" t="s">
        <v>10</v>
      </c>
      <c r="H237" s="2">
        <f t="shared" si="132"/>
        <v>0</v>
      </c>
      <c r="I237" s="1">
        <f t="array" ref="I237">Z237*-1</f>
        <v>0</v>
      </c>
      <c r="J237" s="1">
        <f t="array" ref="J237">AA237*-1</f>
        <v>0</v>
      </c>
      <c r="K237" s="1">
        <f t="array" ref="K237">AB237*-1</f>
        <v>0</v>
      </c>
      <c r="L237" s="1">
        <f t="array" ref="L237">AC237*-1</f>
        <v>0</v>
      </c>
      <c r="M237" s="1">
        <f t="array" ref="M237">AD237*-1</f>
        <v>0</v>
      </c>
      <c r="N237" s="1">
        <f t="array" ref="N237">AE237*-1</f>
        <v>0</v>
      </c>
      <c r="O237" s="1">
        <f t="array" ref="O237">AF237*-1</f>
        <v>0</v>
      </c>
      <c r="P237" s="1">
        <f t="array" ref="P237">AG237*-1</f>
        <v>0</v>
      </c>
      <c r="Q237" s="1">
        <f t="array" ref="Q237">AH237*-1</f>
        <v>0</v>
      </c>
      <c r="R237" s="1">
        <f t="array" ref="R237">AI237*-1</f>
        <v>0</v>
      </c>
      <c r="S237" s="1">
        <f t="array" ref="S237">AJ237*-1</f>
        <v>0</v>
      </c>
      <c r="T237" s="1">
        <f t="array" ref="T237">AK237*-1</f>
        <v>0</v>
      </c>
      <c r="U237" s="22"/>
      <c r="V237" s="10"/>
      <c r="W237" s="12">
        <f t="array" ref="W237">0*-1</f>
        <v>0</v>
      </c>
      <c r="X237" s="12">
        <f t="array" ref="X237">0*-1</f>
        <v>0</v>
      </c>
      <c r="Y237" s="2">
        <f t="shared" si="133"/>
        <v>0</v>
      </c>
      <c r="Z237" s="1">
        <f t="array" ref="Z237">0*-1</f>
        <v>0</v>
      </c>
      <c r="AA237" s="1">
        <f t="array" ref="AA237">0*-1</f>
        <v>0</v>
      </c>
      <c r="AB237" s="1">
        <f t="array" ref="AB237">0*-1</f>
        <v>0</v>
      </c>
      <c r="AC237" s="1">
        <f t="array" ref="AC237">0*-1</f>
        <v>0</v>
      </c>
      <c r="AD237" s="1">
        <f t="array" ref="AD237">0*-1</f>
        <v>0</v>
      </c>
      <c r="AE237" s="1">
        <f t="array" ref="AE237">0*-1</f>
        <v>0</v>
      </c>
      <c r="AF237" s="1">
        <f t="array" ref="AF237">0*-1</f>
        <v>0</v>
      </c>
      <c r="AG237" s="1">
        <f t="array" ref="AG237">0*-1</f>
        <v>0</v>
      </c>
      <c r="AH237" s="1">
        <f t="array" ref="AH237">0*-1</f>
        <v>0</v>
      </c>
      <c r="AI237" s="1">
        <f t="array" ref="AI237">0*-1</f>
        <v>0</v>
      </c>
      <c r="AJ237" s="1">
        <f t="array" ref="AJ237">0*-1</f>
        <v>0</v>
      </c>
      <c r="AK237" s="1">
        <f t="array" ref="AK237">0*-1</f>
        <v>0</v>
      </c>
      <c r="AL237" s="10"/>
    </row>
    <row r="238" spans="1:38" s="44" customFormat="1" hidden="1" outlineLevel="1" x14ac:dyDescent="0.35">
      <c r="C238" s="26"/>
      <c r="F238" s="25">
        <v>7100</v>
      </c>
      <c r="G238" s="20" t="s">
        <v>46</v>
      </c>
      <c r="H238" s="2">
        <f t="shared" si="132"/>
        <v>0</v>
      </c>
      <c r="I238" s="1">
        <f t="array" ref="I238">Z238*-1</f>
        <v>0</v>
      </c>
      <c r="J238" s="1">
        <f t="array" ref="J238">AA238*-1</f>
        <v>0</v>
      </c>
      <c r="K238" s="1">
        <f t="array" ref="K238">AB238*-1</f>
        <v>0</v>
      </c>
      <c r="L238" s="1">
        <f t="array" ref="L238">AC238*-1</f>
        <v>0</v>
      </c>
      <c r="M238" s="1">
        <f t="array" ref="M238">AD238*-1</f>
        <v>0</v>
      </c>
      <c r="N238" s="1">
        <f t="array" ref="N238">AE238*-1</f>
        <v>0</v>
      </c>
      <c r="O238" s="1">
        <f t="array" ref="O238">AF238*-1</f>
        <v>0</v>
      </c>
      <c r="P238" s="1">
        <f t="array" ref="P238">AG238*-1</f>
        <v>0</v>
      </c>
      <c r="Q238" s="1">
        <f t="array" ref="Q238">AH238*-1</f>
        <v>0</v>
      </c>
      <c r="R238" s="1">
        <f t="array" ref="R238">AI238*-1</f>
        <v>0</v>
      </c>
      <c r="S238" s="1">
        <f t="array" ref="S238">AJ238*-1</f>
        <v>0</v>
      </c>
      <c r="T238" s="1">
        <f t="array" ref="T238">AK238*-1</f>
        <v>0</v>
      </c>
      <c r="U238" s="22"/>
      <c r="V238" s="10"/>
      <c r="W238" s="12">
        <f t="array" ref="W238">1112.28*-1</f>
        <v>-1112.28</v>
      </c>
      <c r="X238" s="12">
        <f t="array" ref="X238">0*-1</f>
        <v>0</v>
      </c>
      <c r="Y238" s="2">
        <f t="shared" si="133"/>
        <v>0</v>
      </c>
      <c r="Z238" s="1">
        <f t="array" ref="Z238">0*-1</f>
        <v>0</v>
      </c>
      <c r="AA238" s="1">
        <f t="array" ref="AA238">0*-1</f>
        <v>0</v>
      </c>
      <c r="AB238" s="1">
        <f t="array" ref="AB238">0*-1</f>
        <v>0</v>
      </c>
      <c r="AC238" s="1">
        <f t="array" ref="AC238">0*-1</f>
        <v>0</v>
      </c>
      <c r="AD238" s="1">
        <f t="array" ref="AD238">0*-1</f>
        <v>0</v>
      </c>
      <c r="AE238" s="1">
        <f t="array" ref="AE238">0*-1</f>
        <v>0</v>
      </c>
      <c r="AF238" s="1">
        <f t="array" ref="AF238">0*-1</f>
        <v>0</v>
      </c>
      <c r="AG238" s="1">
        <f t="array" ref="AG238">0*-1</f>
        <v>0</v>
      </c>
      <c r="AH238" s="1">
        <f t="array" ref="AH238">0*-1</f>
        <v>0</v>
      </c>
      <c r="AI238" s="1">
        <f t="array" ref="AI238">0*-1</f>
        <v>0</v>
      </c>
      <c r="AJ238" s="1">
        <f t="array" ref="AJ238">0*-1</f>
        <v>0</v>
      </c>
      <c r="AK238" s="1">
        <f t="array" ref="AK238">0*-1</f>
        <v>0</v>
      </c>
      <c r="AL238" s="10"/>
    </row>
    <row r="239" spans="1:38" s="44" customFormat="1" hidden="1" outlineLevel="1" x14ac:dyDescent="0.35">
      <c r="C239" s="26"/>
      <c r="F239" s="25">
        <v>7140</v>
      </c>
      <c r="G239" s="20" t="s">
        <v>70</v>
      </c>
      <c r="H239" s="2">
        <f t="shared" si="132"/>
        <v>0</v>
      </c>
      <c r="I239" s="1">
        <f t="array" ref="I239">Z239*-1</f>
        <v>0</v>
      </c>
      <c r="J239" s="1">
        <f t="array" ref="J239">AA239*-1</f>
        <v>0</v>
      </c>
      <c r="K239" s="1">
        <f t="array" ref="K239">AB239*-1</f>
        <v>0</v>
      </c>
      <c r="L239" s="1">
        <f t="array" ref="L239">AC239*-1</f>
        <v>0</v>
      </c>
      <c r="M239" s="1">
        <f t="array" ref="M239">AD239*-1</f>
        <v>0</v>
      </c>
      <c r="N239" s="1">
        <f t="array" ref="N239">AE239*-1</f>
        <v>0</v>
      </c>
      <c r="O239" s="1">
        <f t="array" ref="O239">AF239*-1</f>
        <v>0</v>
      </c>
      <c r="P239" s="1">
        <f t="array" ref="P239">AG239*-1</f>
        <v>0</v>
      </c>
      <c r="Q239" s="1">
        <f t="array" ref="Q239">AH239*-1</f>
        <v>0</v>
      </c>
      <c r="R239" s="1">
        <f t="array" ref="R239">AI239*-1</f>
        <v>0</v>
      </c>
      <c r="S239" s="1">
        <f t="array" ref="S239">AJ239*-1</f>
        <v>0</v>
      </c>
      <c r="T239" s="1">
        <f t="array" ref="T239">AK239*-1</f>
        <v>0</v>
      </c>
      <c r="U239" s="22"/>
      <c r="V239" s="10"/>
      <c r="W239" s="12">
        <f t="array" ref="W239">16068.03*-1</f>
        <v>-16068.03</v>
      </c>
      <c r="X239" s="12">
        <f t="array" ref="X239">0*-1</f>
        <v>0</v>
      </c>
      <c r="Y239" s="2">
        <f t="shared" si="133"/>
        <v>0</v>
      </c>
      <c r="Z239" s="1">
        <f t="array" ref="Z239">0*-1</f>
        <v>0</v>
      </c>
      <c r="AA239" s="1">
        <f t="array" ref="AA239">0*-1</f>
        <v>0</v>
      </c>
      <c r="AB239" s="1">
        <f t="array" ref="AB239">0*-1</f>
        <v>0</v>
      </c>
      <c r="AC239" s="1">
        <f t="array" ref="AC239">0*-1</f>
        <v>0</v>
      </c>
      <c r="AD239" s="1">
        <f t="array" ref="AD239">0*-1</f>
        <v>0</v>
      </c>
      <c r="AE239" s="1">
        <f t="array" ref="AE239">0*-1</f>
        <v>0</v>
      </c>
      <c r="AF239" s="1">
        <f t="array" ref="AF239">0*-1</f>
        <v>0</v>
      </c>
      <c r="AG239" s="1">
        <f t="array" ref="AG239">0*-1</f>
        <v>0</v>
      </c>
      <c r="AH239" s="1">
        <f t="array" ref="AH239">0*-1</f>
        <v>0</v>
      </c>
      <c r="AI239" s="1">
        <f t="array" ref="AI239">0*-1</f>
        <v>0</v>
      </c>
      <c r="AJ239" s="1">
        <f t="array" ref="AJ239">0*-1</f>
        <v>0</v>
      </c>
      <c r="AK239" s="1">
        <f t="array" ref="AK239">0*-1</f>
        <v>0</v>
      </c>
      <c r="AL239" s="10"/>
    </row>
    <row r="240" spans="1:38" s="44" customFormat="1" hidden="1" outlineLevel="1" x14ac:dyDescent="0.35">
      <c r="C240" s="26"/>
      <c r="F240" s="25">
        <v>7145</v>
      </c>
      <c r="G240" s="20" t="s">
        <v>27</v>
      </c>
      <c r="H240" s="2">
        <f t="shared" si="132"/>
        <v>0</v>
      </c>
      <c r="I240" s="1">
        <f t="array" ref="I240">Z240*-1</f>
        <v>0</v>
      </c>
      <c r="J240" s="1">
        <f t="array" ref="J240">AA240*-1</f>
        <v>0</v>
      </c>
      <c r="K240" s="1">
        <f t="array" ref="K240">AB240*-1</f>
        <v>0</v>
      </c>
      <c r="L240" s="1">
        <f t="array" ref="L240">AC240*-1</f>
        <v>0</v>
      </c>
      <c r="M240" s="1">
        <f t="array" ref="M240">AD240*-1</f>
        <v>0</v>
      </c>
      <c r="N240" s="1">
        <f t="array" ref="N240">AE240*-1</f>
        <v>0</v>
      </c>
      <c r="O240" s="1">
        <f t="array" ref="O240">AF240*-1</f>
        <v>0</v>
      </c>
      <c r="P240" s="1">
        <f t="array" ref="P240">AG240*-1</f>
        <v>0</v>
      </c>
      <c r="Q240" s="1">
        <f t="array" ref="Q240">AH240*-1</f>
        <v>0</v>
      </c>
      <c r="R240" s="1">
        <f t="array" ref="R240">AI240*-1</f>
        <v>0</v>
      </c>
      <c r="S240" s="1">
        <f t="array" ref="S240">AJ240*-1</f>
        <v>0</v>
      </c>
      <c r="T240" s="1">
        <f t="array" ref="T240">AK240*-1</f>
        <v>0</v>
      </c>
      <c r="U240" s="22"/>
      <c r="V240" s="10"/>
      <c r="W240" s="12">
        <f t="array" ref="W240">671*-1</f>
        <v>-671</v>
      </c>
      <c r="X240" s="12">
        <f t="array" ref="X240">0*-1</f>
        <v>0</v>
      </c>
      <c r="Y240" s="2">
        <f t="shared" si="133"/>
        <v>0</v>
      </c>
      <c r="Z240" s="1">
        <f t="array" ref="Z240">0*-1</f>
        <v>0</v>
      </c>
      <c r="AA240" s="1">
        <f t="array" ref="AA240">0*-1</f>
        <v>0</v>
      </c>
      <c r="AB240" s="1">
        <f t="array" ref="AB240">0*-1</f>
        <v>0</v>
      </c>
      <c r="AC240" s="1">
        <f t="array" ref="AC240">0*-1</f>
        <v>0</v>
      </c>
      <c r="AD240" s="1">
        <f t="array" ref="AD240">0*-1</f>
        <v>0</v>
      </c>
      <c r="AE240" s="1">
        <f t="array" ref="AE240">0*-1</f>
        <v>0</v>
      </c>
      <c r="AF240" s="1">
        <f t="array" ref="AF240">0*-1</f>
        <v>0</v>
      </c>
      <c r="AG240" s="1">
        <f t="array" ref="AG240">0*-1</f>
        <v>0</v>
      </c>
      <c r="AH240" s="1">
        <f t="array" ref="AH240">0*-1</f>
        <v>0</v>
      </c>
      <c r="AI240" s="1">
        <f t="array" ref="AI240">0*-1</f>
        <v>0</v>
      </c>
      <c r="AJ240" s="1">
        <f t="array" ref="AJ240">0*-1</f>
        <v>0</v>
      </c>
      <c r="AK240" s="1">
        <f t="array" ref="AK240">0*-1</f>
        <v>0</v>
      </c>
      <c r="AL240" s="10"/>
    </row>
    <row r="241" spans="1:38" s="44" customFormat="1" hidden="1" outlineLevel="1" x14ac:dyDescent="0.35">
      <c r="C241" s="26"/>
      <c r="F241" s="25">
        <v>7360</v>
      </c>
      <c r="G241" s="20" t="s">
        <v>75</v>
      </c>
      <c r="H241" s="2">
        <f t="shared" si="132"/>
        <v>-10000</v>
      </c>
      <c r="I241" s="1">
        <f t="array" ref="I241">Z241*-1</f>
        <v>-10000</v>
      </c>
      <c r="J241" s="1">
        <f t="array" ref="J241">AA241*-1</f>
        <v>0</v>
      </c>
      <c r="K241" s="1">
        <f t="array" ref="K241">AB241*-1</f>
        <v>0</v>
      </c>
      <c r="L241" s="1">
        <f t="array" ref="L241">AC241*-1</f>
        <v>0</v>
      </c>
      <c r="M241" s="1">
        <f t="array" ref="M241">AD241*-1</f>
        <v>0</v>
      </c>
      <c r="N241" s="1">
        <f t="array" ref="N241">AE241*-1</f>
        <v>0</v>
      </c>
      <c r="O241" s="1">
        <f t="array" ref="O241">AF241*-1</f>
        <v>0</v>
      </c>
      <c r="P241" s="1">
        <f t="array" ref="P241">AG241*-1</f>
        <v>0</v>
      </c>
      <c r="Q241" s="1">
        <f t="array" ref="Q241">AH241*-1</f>
        <v>0</v>
      </c>
      <c r="R241" s="1">
        <f t="array" ref="R241">AI241*-1</f>
        <v>0</v>
      </c>
      <c r="S241" s="1">
        <f t="array" ref="S241">AJ241*-1</f>
        <v>0</v>
      </c>
      <c r="T241" s="1">
        <f t="array" ref="T241">AK241*-1</f>
        <v>0</v>
      </c>
      <c r="U241" s="22"/>
      <c r="V241" s="10"/>
      <c r="W241" s="12">
        <f t="array" ref="W241">0*-1</f>
        <v>0</v>
      </c>
      <c r="X241" s="12">
        <f t="array" ref="X241">0*-1</f>
        <v>0</v>
      </c>
      <c r="Y241" s="2">
        <f t="shared" si="133"/>
        <v>10000</v>
      </c>
      <c r="Z241" s="1">
        <f t="array" ref="Z241">-10000*-1</f>
        <v>10000</v>
      </c>
      <c r="AA241" s="1">
        <f t="array" ref="AA241">0*-1</f>
        <v>0</v>
      </c>
      <c r="AB241" s="1">
        <f t="array" ref="AB241">0*-1</f>
        <v>0</v>
      </c>
      <c r="AC241" s="1">
        <f t="array" ref="AC241">0*-1</f>
        <v>0</v>
      </c>
      <c r="AD241" s="1">
        <f t="array" ref="AD241">0*-1</f>
        <v>0</v>
      </c>
      <c r="AE241" s="1">
        <f t="array" ref="AE241">0*-1</f>
        <v>0</v>
      </c>
      <c r="AF241" s="1">
        <f t="array" ref="AF241">0*-1</f>
        <v>0</v>
      </c>
      <c r="AG241" s="1">
        <f t="array" ref="AG241">0*-1</f>
        <v>0</v>
      </c>
      <c r="AH241" s="1">
        <f t="array" ref="AH241">0*-1</f>
        <v>0</v>
      </c>
      <c r="AI241" s="1">
        <f t="array" ref="AI241">0*-1</f>
        <v>0</v>
      </c>
      <c r="AJ241" s="1">
        <f t="array" ref="AJ241">0*-1</f>
        <v>0</v>
      </c>
      <c r="AK241" s="1">
        <f t="array" ref="AK241">0*-1</f>
        <v>0</v>
      </c>
      <c r="AL241" s="10"/>
    </row>
    <row r="242" spans="1:38" s="44" customFormat="1" hidden="1" outlineLevel="1" x14ac:dyDescent="0.35">
      <c r="C242" s="26"/>
      <c r="F242" s="25">
        <v>7420</v>
      </c>
      <c r="G242" s="20" t="s">
        <v>11</v>
      </c>
      <c r="H242" s="2">
        <f t="shared" si="132"/>
        <v>0</v>
      </c>
      <c r="I242" s="1">
        <f t="array" ref="I242">Z242*-1</f>
        <v>0</v>
      </c>
      <c r="J242" s="1">
        <f t="array" ref="J242">AA242*-1</f>
        <v>0</v>
      </c>
      <c r="K242" s="1">
        <f t="array" ref="K242">AB242*-1</f>
        <v>0</v>
      </c>
      <c r="L242" s="1">
        <f t="array" ref="L242">AC242*-1</f>
        <v>0</v>
      </c>
      <c r="M242" s="1">
        <f t="array" ref="M242">AD242*-1</f>
        <v>0</v>
      </c>
      <c r="N242" s="1">
        <f t="array" ref="N242">AE242*-1</f>
        <v>0</v>
      </c>
      <c r="O242" s="1">
        <f t="array" ref="O242">AF242*-1</f>
        <v>0</v>
      </c>
      <c r="P242" s="1">
        <f t="array" ref="P242">AG242*-1</f>
        <v>0</v>
      </c>
      <c r="Q242" s="1">
        <f t="array" ref="Q242">AH242*-1</f>
        <v>0</v>
      </c>
      <c r="R242" s="1">
        <f t="array" ref="R242">AI242*-1</f>
        <v>0</v>
      </c>
      <c r="S242" s="1">
        <f t="array" ref="S242">AJ242*-1</f>
        <v>0</v>
      </c>
      <c r="T242" s="1">
        <f t="array" ref="T242">AK242*-1</f>
        <v>0</v>
      </c>
      <c r="U242" s="22"/>
      <c r="V242" s="10"/>
      <c r="W242" s="12">
        <f t="array" ref="W242">0*-1</f>
        <v>0</v>
      </c>
      <c r="X242" s="12">
        <f t="array" ref="X242">0*-1</f>
        <v>0</v>
      </c>
      <c r="Y242" s="2">
        <f t="shared" si="133"/>
        <v>0</v>
      </c>
      <c r="Z242" s="1">
        <f t="array" ref="Z242">0*-1</f>
        <v>0</v>
      </c>
      <c r="AA242" s="1">
        <f t="array" ref="AA242">0*-1</f>
        <v>0</v>
      </c>
      <c r="AB242" s="1">
        <f t="array" ref="AB242">0*-1</f>
        <v>0</v>
      </c>
      <c r="AC242" s="1">
        <f t="array" ref="AC242">0*-1</f>
        <v>0</v>
      </c>
      <c r="AD242" s="1">
        <f t="array" ref="AD242">0*-1</f>
        <v>0</v>
      </c>
      <c r="AE242" s="1">
        <f t="array" ref="AE242">0*-1</f>
        <v>0</v>
      </c>
      <c r="AF242" s="1">
        <f t="array" ref="AF242">0*-1</f>
        <v>0</v>
      </c>
      <c r="AG242" s="1">
        <f t="array" ref="AG242">0*-1</f>
        <v>0</v>
      </c>
      <c r="AH242" s="1">
        <f t="array" ref="AH242">0*-1</f>
        <v>0</v>
      </c>
      <c r="AI242" s="1">
        <f t="array" ref="AI242">0*-1</f>
        <v>0</v>
      </c>
      <c r="AJ242" s="1">
        <f t="array" ref="AJ242">0*-1</f>
        <v>0</v>
      </c>
      <c r="AK242" s="1">
        <f t="array" ref="AK242">0*-1</f>
        <v>0</v>
      </c>
      <c r="AL242" s="10"/>
    </row>
    <row r="243" spans="1:38" s="44" customFormat="1" hidden="1" outlineLevel="1" x14ac:dyDescent="0.35">
      <c r="C243" s="26"/>
      <c r="F243" s="25">
        <v>7770</v>
      </c>
      <c r="G243" s="20" t="s">
        <v>8</v>
      </c>
      <c r="H243" s="2">
        <f t="shared" si="132"/>
        <v>0</v>
      </c>
      <c r="I243" s="1">
        <f t="array" ref="I243">Z243*-1</f>
        <v>0</v>
      </c>
      <c r="J243" s="1">
        <f t="array" ref="J243">AA243*-1</f>
        <v>0</v>
      </c>
      <c r="K243" s="1">
        <f t="array" ref="K243">AB243*-1</f>
        <v>0</v>
      </c>
      <c r="L243" s="1">
        <f t="array" ref="L243">AC243*-1</f>
        <v>0</v>
      </c>
      <c r="M243" s="1">
        <f t="array" ref="M243">AD243*-1</f>
        <v>0</v>
      </c>
      <c r="N243" s="1">
        <f t="array" ref="N243">AE243*-1</f>
        <v>0</v>
      </c>
      <c r="O243" s="1">
        <f t="array" ref="O243">AF243*-1</f>
        <v>0</v>
      </c>
      <c r="P243" s="1">
        <f t="array" ref="P243">AG243*-1</f>
        <v>0</v>
      </c>
      <c r="Q243" s="1">
        <f t="array" ref="Q243">AH243*-1</f>
        <v>0</v>
      </c>
      <c r="R243" s="1">
        <f t="array" ref="R243">AI243*-1</f>
        <v>0</v>
      </c>
      <c r="S243" s="1">
        <f t="array" ref="S243">AJ243*-1</f>
        <v>0</v>
      </c>
      <c r="T243" s="1">
        <f t="array" ref="T243">AK243*-1</f>
        <v>0</v>
      </c>
      <c r="U243" s="22"/>
      <c r="V243" s="10"/>
      <c r="W243" s="12">
        <f t="array" ref="W243">0*-1</f>
        <v>0</v>
      </c>
      <c r="X243" s="12">
        <f t="array" ref="X243">0*-1</f>
        <v>0</v>
      </c>
      <c r="Y243" s="2">
        <f t="shared" si="133"/>
        <v>0</v>
      </c>
      <c r="Z243" s="1">
        <f t="array" ref="Z243">0*-1</f>
        <v>0</v>
      </c>
      <c r="AA243" s="1">
        <f t="array" ref="AA243">0*-1</f>
        <v>0</v>
      </c>
      <c r="AB243" s="1">
        <f t="array" ref="AB243">0*-1</f>
        <v>0</v>
      </c>
      <c r="AC243" s="1">
        <f t="array" ref="AC243">0*-1</f>
        <v>0</v>
      </c>
      <c r="AD243" s="1">
        <f t="array" ref="AD243">0*-1</f>
        <v>0</v>
      </c>
      <c r="AE243" s="1">
        <f t="array" ref="AE243">0*-1</f>
        <v>0</v>
      </c>
      <c r="AF243" s="1">
        <f t="array" ref="AF243">0*-1</f>
        <v>0</v>
      </c>
      <c r="AG243" s="1">
        <f t="array" ref="AG243">0*-1</f>
        <v>0</v>
      </c>
      <c r="AH243" s="1">
        <f t="array" ref="AH243">0*-1</f>
        <v>0</v>
      </c>
      <c r="AI243" s="1">
        <f t="array" ref="AI243">0*-1</f>
        <v>0</v>
      </c>
      <c r="AJ243" s="1">
        <f t="array" ref="AJ243">0*-1</f>
        <v>0</v>
      </c>
      <c r="AK243" s="1">
        <f t="array" ref="AK243">0*-1</f>
        <v>0</v>
      </c>
      <c r="AL243" s="10"/>
    </row>
    <row r="244" spans="1:38" s="44" customFormat="1" ht="15.65" customHeight="1" collapsed="1" x14ac:dyDescent="0.35">
      <c r="A244" s="6">
        <f t="array" ref="A244">IFERROR(93000045,"0")</f>
        <v>93000045</v>
      </c>
      <c r="B244" s="6" t="s">
        <v>76</v>
      </c>
      <c r="C244" s="8">
        <f>IF(A244="","0",A244)</f>
        <v>93000045</v>
      </c>
      <c r="D244" s="24" t="str">
        <f>IF(C244="0","(Ingen Verdi)",B244)</f>
        <v>Medlemsmøter - Region Vest</v>
      </c>
      <c r="E244" s="18">
        <v>930</v>
      </c>
      <c r="H244" s="2">
        <f>SUM(I244:T244)</f>
        <v>-50000</v>
      </c>
      <c r="I244" s="2">
        <f t="shared" ref="I244:T244" si="141">SUM(0)+SUM(I219)+SUM(I220)+SUM(0)+SUM(I221)+SUM(0)+SUM(I222)+SUM(0)+SUM(0)+SUM(I223)+SUM(I224)+SUM(I225)+SUM(I226)+SUM(I227:I243)</f>
        <v>-50000</v>
      </c>
      <c r="J244" s="2">
        <f t="shared" si="141"/>
        <v>0</v>
      </c>
      <c r="K244" s="2">
        <f t="shared" si="141"/>
        <v>0</v>
      </c>
      <c r="L244" s="2">
        <f t="shared" si="141"/>
        <v>0</v>
      </c>
      <c r="M244" s="2">
        <f t="shared" si="141"/>
        <v>0</v>
      </c>
      <c r="N244" s="2">
        <f t="shared" si="141"/>
        <v>0</v>
      </c>
      <c r="O244" s="2">
        <f t="shared" si="141"/>
        <v>0</v>
      </c>
      <c r="P244" s="2">
        <f t="shared" si="141"/>
        <v>0</v>
      </c>
      <c r="Q244" s="2">
        <f t="shared" si="141"/>
        <v>0</v>
      </c>
      <c r="R244" s="2">
        <f t="shared" si="141"/>
        <v>0</v>
      </c>
      <c r="S244" s="2">
        <f t="shared" si="141"/>
        <v>0</v>
      </c>
      <c r="T244" s="2">
        <f t="shared" si="141"/>
        <v>0</v>
      </c>
      <c r="U244" s="21"/>
      <c r="V244" s="19"/>
      <c r="W244" s="2">
        <f t="shared" ref="W244:X244" si="142">SUM(0)+SUM(W219)+SUM(W220)+SUM(0)+SUM(W221)+SUM(0)+SUM(W222)+SUM(0)+SUM(0)+SUM(W223)+SUM(W224)+SUM(W225)+SUM(W226)+SUM(W227:W243)</f>
        <v>-26350.120000000003</v>
      </c>
      <c r="X244" s="2">
        <f t="shared" si="142"/>
        <v>-45000</v>
      </c>
      <c r="Y244" s="2">
        <f>SUM(Z244:AK244)</f>
        <v>50000</v>
      </c>
      <c r="Z244" s="2">
        <f t="shared" ref="Z244:AK244" si="143">SUM(0)+SUM(Z219)+SUM(Z220)+SUM(0)+SUM(Z221)+SUM(0)+SUM(Z222)+SUM(0)+SUM(0)+SUM(Z223)+SUM(Z224)+SUM(Z225)+SUM(Z226)+SUM(Z227:Z243)</f>
        <v>50000</v>
      </c>
      <c r="AA244" s="2">
        <f t="shared" si="143"/>
        <v>0</v>
      </c>
      <c r="AB244" s="2">
        <f t="shared" si="143"/>
        <v>0</v>
      </c>
      <c r="AC244" s="2">
        <f t="shared" si="143"/>
        <v>0</v>
      </c>
      <c r="AD244" s="2">
        <f t="shared" si="143"/>
        <v>0</v>
      </c>
      <c r="AE244" s="2">
        <f t="shared" si="143"/>
        <v>0</v>
      </c>
      <c r="AF244" s="2">
        <f t="shared" si="143"/>
        <v>0</v>
      </c>
      <c r="AG244" s="2">
        <f t="shared" si="143"/>
        <v>0</v>
      </c>
      <c r="AH244" s="2">
        <f t="shared" si="143"/>
        <v>0</v>
      </c>
      <c r="AI244" s="2">
        <f t="shared" si="143"/>
        <v>0</v>
      </c>
      <c r="AJ244" s="2">
        <f t="shared" si="143"/>
        <v>0</v>
      </c>
      <c r="AK244" s="2">
        <f t="shared" si="143"/>
        <v>0</v>
      </c>
    </row>
    <row r="245" spans="1:38" s="44" customFormat="1" ht="15.65" hidden="1" customHeight="1" outlineLevel="1" x14ac:dyDescent="0.35">
      <c r="A245" s="6"/>
      <c r="B245" s="6"/>
      <c r="C245" s="8"/>
      <c r="D245" s="8"/>
      <c r="E245" s="18"/>
      <c r="F245" s="25">
        <v>4540</v>
      </c>
      <c r="G245" s="44" t="s">
        <v>95</v>
      </c>
      <c r="H245" s="2">
        <f t="shared" ref="H245:H246" si="144">SUM(I245:T245)</f>
        <v>-20000</v>
      </c>
      <c r="I245" s="1">
        <f t="array" ref="I245">Z245*-1</f>
        <v>-20000</v>
      </c>
      <c r="J245" s="1">
        <f t="array" ref="J245">AA245*-1</f>
        <v>0</v>
      </c>
      <c r="K245" s="1">
        <f t="array" ref="K245">AB245*-1</f>
        <v>0</v>
      </c>
      <c r="L245" s="1">
        <f t="array" ref="L245">AC245*-1</f>
        <v>0</v>
      </c>
      <c r="M245" s="1">
        <f t="array" ref="M245">AD245*-1</f>
        <v>0</v>
      </c>
      <c r="N245" s="1">
        <f t="array" ref="N245">AE245*-1</f>
        <v>0</v>
      </c>
      <c r="O245" s="1">
        <f t="array" ref="O245">AF245*-1</f>
        <v>0</v>
      </c>
      <c r="P245" s="1">
        <f t="array" ref="P245">AG245*-1</f>
        <v>0</v>
      </c>
      <c r="Q245" s="1">
        <f t="array" ref="Q245">AH245*-1</f>
        <v>0</v>
      </c>
      <c r="R245" s="1">
        <f t="array" ref="R245">AI245*-1</f>
        <v>0</v>
      </c>
      <c r="S245" s="1">
        <f t="array" ref="S245">AJ245*-1</f>
        <v>0</v>
      </c>
      <c r="T245" s="1">
        <f t="array" ref="T245">AK245*-1</f>
        <v>0</v>
      </c>
      <c r="U245" s="8"/>
      <c r="W245" s="12">
        <f t="array" ref="W245">0*-1</f>
        <v>0</v>
      </c>
      <c r="X245" s="12">
        <f t="array" ref="X245">0*-1</f>
        <v>0</v>
      </c>
      <c r="Y245" s="2">
        <f t="shared" ref="Y245:Y246" si="145">SUM(Z245:AK245)</f>
        <v>20000</v>
      </c>
      <c r="Z245" s="1">
        <f t="array" ref="Z245">-20000*-1</f>
        <v>20000</v>
      </c>
      <c r="AA245" s="1">
        <f t="array" ref="AA245">0*-1</f>
        <v>0</v>
      </c>
      <c r="AB245" s="1">
        <f t="array" ref="AB245">0*-1</f>
        <v>0</v>
      </c>
      <c r="AC245" s="1">
        <f t="array" ref="AC245">0*-1</f>
        <v>0</v>
      </c>
      <c r="AD245" s="1">
        <f t="array" ref="AD245">0*-1</f>
        <v>0</v>
      </c>
      <c r="AE245" s="1">
        <f t="array" ref="AE245">0*-1</f>
        <v>0</v>
      </c>
      <c r="AF245" s="1">
        <f t="array" ref="AF245">0*-1</f>
        <v>0</v>
      </c>
      <c r="AG245" s="1">
        <f t="array" ref="AG245">0*-1</f>
        <v>0</v>
      </c>
      <c r="AH245" s="1">
        <f t="array" ref="AH245">0*-1</f>
        <v>0</v>
      </c>
      <c r="AI245" s="1">
        <f t="array" ref="AI245">0*-1</f>
        <v>0</v>
      </c>
      <c r="AJ245" s="1">
        <f t="array" ref="AJ245">0*-1</f>
        <v>0</v>
      </c>
      <c r="AK245" s="1">
        <f t="array" ref="AK245">0*-1</f>
        <v>0</v>
      </c>
    </row>
    <row r="246" spans="1:38" s="44" customFormat="1" ht="15.65" hidden="1" customHeight="1" outlineLevel="1" x14ac:dyDescent="0.35">
      <c r="A246" s="6"/>
      <c r="B246" s="6"/>
      <c r="C246" s="8"/>
      <c r="D246" s="8"/>
      <c r="E246" s="18"/>
      <c r="F246" s="25">
        <v>5000</v>
      </c>
      <c r="G246" s="44" t="s">
        <v>73</v>
      </c>
      <c r="H246" s="2">
        <f t="shared" si="144"/>
        <v>0</v>
      </c>
      <c r="I246" s="1">
        <f t="array" ref="I246">Z246*-1</f>
        <v>0</v>
      </c>
      <c r="J246" s="1">
        <f t="array" ref="J246">AA246*-1</f>
        <v>0</v>
      </c>
      <c r="K246" s="1">
        <f t="array" ref="K246">AB246*-1</f>
        <v>0</v>
      </c>
      <c r="L246" s="1">
        <f t="array" ref="L246">AC246*-1</f>
        <v>0</v>
      </c>
      <c r="M246" s="1">
        <f t="array" ref="M246">AD246*-1</f>
        <v>0</v>
      </c>
      <c r="N246" s="1">
        <f t="array" ref="N246">AE246*-1</f>
        <v>0</v>
      </c>
      <c r="O246" s="1">
        <f t="array" ref="O246">AF246*-1</f>
        <v>0</v>
      </c>
      <c r="P246" s="1">
        <f t="array" ref="P246">AG246*-1</f>
        <v>0</v>
      </c>
      <c r="Q246" s="1">
        <f t="array" ref="Q246">AH246*-1</f>
        <v>0</v>
      </c>
      <c r="R246" s="1">
        <f t="array" ref="R246">AI246*-1</f>
        <v>0</v>
      </c>
      <c r="S246" s="1">
        <f t="array" ref="S246">AJ246*-1</f>
        <v>0</v>
      </c>
      <c r="T246" s="1">
        <f t="array" ref="T246">AK246*-1</f>
        <v>0</v>
      </c>
      <c r="U246" s="8"/>
      <c r="W246" s="12">
        <f t="array" ref="W246">0*-1</f>
        <v>0</v>
      </c>
      <c r="X246" s="12">
        <f t="array" ref="X246">0*-1</f>
        <v>0</v>
      </c>
      <c r="Y246" s="2">
        <f t="shared" si="145"/>
        <v>0</v>
      </c>
      <c r="Z246" s="1">
        <f t="array" ref="Z246">0*-1</f>
        <v>0</v>
      </c>
      <c r="AA246" s="1">
        <f t="array" ref="AA246">0*-1</f>
        <v>0</v>
      </c>
      <c r="AB246" s="1">
        <f t="array" ref="AB246">0*-1</f>
        <v>0</v>
      </c>
      <c r="AC246" s="1">
        <f t="array" ref="AC246">0*-1</f>
        <v>0</v>
      </c>
      <c r="AD246" s="1">
        <f t="array" ref="AD246">0*-1</f>
        <v>0</v>
      </c>
      <c r="AE246" s="1">
        <f t="array" ref="AE246">0*-1</f>
        <v>0</v>
      </c>
      <c r="AF246" s="1">
        <f t="array" ref="AF246">0*-1</f>
        <v>0</v>
      </c>
      <c r="AG246" s="1">
        <f t="array" ref="AG246">0*-1</f>
        <v>0</v>
      </c>
      <c r="AH246" s="1">
        <f t="array" ref="AH246">0*-1</f>
        <v>0</v>
      </c>
      <c r="AI246" s="1">
        <f t="array" ref="AI246">0*-1</f>
        <v>0</v>
      </c>
      <c r="AJ246" s="1">
        <f t="array" ref="AJ246">0*-1</f>
        <v>0</v>
      </c>
      <c r="AK246" s="1">
        <f t="array" ref="AK246">0*-1</f>
        <v>0</v>
      </c>
    </row>
    <row r="247" spans="1:38" s="44" customFormat="1" ht="15.65" hidden="1" customHeight="1" outlineLevel="1" x14ac:dyDescent="0.35">
      <c r="A247" s="6"/>
      <c r="B247" s="6"/>
      <c r="C247" s="8"/>
      <c r="D247" s="8"/>
      <c r="E247" s="18"/>
      <c r="F247" s="25">
        <v>5060</v>
      </c>
      <c r="G247" s="44" t="s">
        <v>20</v>
      </c>
      <c r="H247" s="2">
        <f>SUM(I247:T247)</f>
        <v>0</v>
      </c>
      <c r="I247" s="1">
        <f t="array" ref="I247">Z247*-1</f>
        <v>0</v>
      </c>
      <c r="J247" s="1">
        <f t="array" ref="J247">AA247*-1</f>
        <v>0</v>
      </c>
      <c r="K247" s="1">
        <f t="array" ref="K247">AB247*-1</f>
        <v>0</v>
      </c>
      <c r="L247" s="1">
        <f t="array" ref="L247">AC247*-1</f>
        <v>0</v>
      </c>
      <c r="M247" s="1">
        <f t="array" ref="M247">AD247*-1</f>
        <v>0</v>
      </c>
      <c r="N247" s="1">
        <f t="array" ref="N247">AE247*-1</f>
        <v>0</v>
      </c>
      <c r="O247" s="1">
        <f t="array" ref="O247">AF247*-1</f>
        <v>0</v>
      </c>
      <c r="P247" s="1">
        <f t="array" ref="P247">AG247*-1</f>
        <v>0</v>
      </c>
      <c r="Q247" s="1">
        <f t="array" ref="Q247">AH247*-1</f>
        <v>0</v>
      </c>
      <c r="R247" s="1">
        <f t="array" ref="R247">AI247*-1</f>
        <v>0</v>
      </c>
      <c r="S247" s="1">
        <f t="array" ref="S247">AJ247*-1</f>
        <v>0</v>
      </c>
      <c r="T247" s="1">
        <f t="array" ref="T247">AK247*-1</f>
        <v>0</v>
      </c>
      <c r="U247" s="8"/>
      <c r="W247" s="12">
        <f t="array" ref="W247">0*-1</f>
        <v>0</v>
      </c>
      <c r="X247" s="12">
        <f t="array" ref="X247">0*-1</f>
        <v>0</v>
      </c>
      <c r="Y247" s="2">
        <f>SUM(Z247:AK247)</f>
        <v>0</v>
      </c>
      <c r="Z247" s="1">
        <f t="array" ref="Z247">0*-1</f>
        <v>0</v>
      </c>
      <c r="AA247" s="1">
        <f t="array" ref="AA247">0*-1</f>
        <v>0</v>
      </c>
      <c r="AB247" s="1">
        <f t="array" ref="AB247">0*-1</f>
        <v>0</v>
      </c>
      <c r="AC247" s="1">
        <f t="array" ref="AC247">0*-1</f>
        <v>0</v>
      </c>
      <c r="AD247" s="1">
        <f t="array" ref="AD247">0*-1</f>
        <v>0</v>
      </c>
      <c r="AE247" s="1">
        <f t="array" ref="AE247">0*-1</f>
        <v>0</v>
      </c>
      <c r="AF247" s="1">
        <f t="array" ref="AF247">0*-1</f>
        <v>0</v>
      </c>
      <c r="AG247" s="1">
        <f t="array" ref="AG247">0*-1</f>
        <v>0</v>
      </c>
      <c r="AH247" s="1">
        <f t="array" ref="AH247">0*-1</f>
        <v>0</v>
      </c>
      <c r="AI247" s="1">
        <f t="array" ref="AI247">0*-1</f>
        <v>0</v>
      </c>
      <c r="AJ247" s="1">
        <f t="array" ref="AJ247">0*-1</f>
        <v>0</v>
      </c>
      <c r="AK247" s="1">
        <f t="array" ref="AK247">0*-1</f>
        <v>0</v>
      </c>
    </row>
    <row r="248" spans="1:38" s="44" customFormat="1" ht="15.65" hidden="1" customHeight="1" outlineLevel="1" x14ac:dyDescent="0.35">
      <c r="A248" s="6"/>
      <c r="B248" s="6"/>
      <c r="C248" s="8"/>
      <c r="D248" s="8"/>
      <c r="E248" s="18"/>
      <c r="F248" s="25">
        <v>5090</v>
      </c>
      <c r="G248" s="44" t="s">
        <v>74</v>
      </c>
      <c r="H248" s="11">
        <f>SUM(I248:T248)</f>
        <v>0</v>
      </c>
      <c r="I248" s="4">
        <f t="shared" ref="I248:T248" si="146">SUM(I246)*12%</f>
        <v>0</v>
      </c>
      <c r="J248" s="4">
        <f t="shared" si="146"/>
        <v>0</v>
      </c>
      <c r="K248" s="4">
        <f t="shared" si="146"/>
        <v>0</v>
      </c>
      <c r="L248" s="4">
        <f t="shared" si="146"/>
        <v>0</v>
      </c>
      <c r="M248" s="4">
        <f t="shared" si="146"/>
        <v>0</v>
      </c>
      <c r="N248" s="4">
        <f t="shared" si="146"/>
        <v>0</v>
      </c>
      <c r="O248" s="4">
        <f t="shared" si="146"/>
        <v>0</v>
      </c>
      <c r="P248" s="4">
        <f t="shared" si="146"/>
        <v>0</v>
      </c>
      <c r="Q248" s="4">
        <f t="shared" si="146"/>
        <v>0</v>
      </c>
      <c r="R248" s="4">
        <f t="shared" si="146"/>
        <v>0</v>
      </c>
      <c r="S248" s="4">
        <f t="shared" si="146"/>
        <v>0</v>
      </c>
      <c r="T248" s="4">
        <f t="shared" si="146"/>
        <v>0</v>
      </c>
      <c r="U248" s="8"/>
      <c r="W248" s="12">
        <f t="array" ref="W248">0*-1</f>
        <v>0</v>
      </c>
      <c r="X248" s="12">
        <f t="array" ref="X248">0*-1</f>
        <v>0</v>
      </c>
      <c r="Y248" s="11">
        <f>SUM(Z248:AK248)</f>
        <v>0</v>
      </c>
      <c r="Z248" s="3">
        <f t="shared" ref="Z248:AK248" si="147">(SUM(Z246)+SUM(0))*12%</f>
        <v>0</v>
      </c>
      <c r="AA248" s="3">
        <f t="shared" si="147"/>
        <v>0</v>
      </c>
      <c r="AB248" s="3">
        <f t="shared" si="147"/>
        <v>0</v>
      </c>
      <c r="AC248" s="3">
        <f t="shared" si="147"/>
        <v>0</v>
      </c>
      <c r="AD248" s="3">
        <f t="shared" si="147"/>
        <v>0</v>
      </c>
      <c r="AE248" s="3">
        <f t="shared" si="147"/>
        <v>0</v>
      </c>
      <c r="AF248" s="3">
        <f t="shared" si="147"/>
        <v>0</v>
      </c>
      <c r="AG248" s="3">
        <f t="shared" si="147"/>
        <v>0</v>
      </c>
      <c r="AH248" s="3">
        <f t="shared" si="147"/>
        <v>0</v>
      </c>
      <c r="AI248" s="3">
        <f t="shared" si="147"/>
        <v>0</v>
      </c>
      <c r="AJ248" s="3">
        <f t="shared" si="147"/>
        <v>0</v>
      </c>
      <c r="AK248" s="3">
        <f t="shared" si="147"/>
        <v>0</v>
      </c>
    </row>
    <row r="249" spans="1:38" s="44" customFormat="1" ht="15.65" hidden="1" customHeight="1" outlineLevel="1" x14ac:dyDescent="0.35">
      <c r="A249" s="6"/>
      <c r="B249" s="6"/>
      <c r="C249" s="8"/>
      <c r="D249" s="8"/>
      <c r="E249" s="18"/>
      <c r="F249" s="25">
        <v>5400</v>
      </c>
      <c r="G249" s="44" t="s">
        <v>53</v>
      </c>
      <c r="H249" s="11">
        <f t="shared" ref="H249:H269" si="148">SUM(I249:T249)</f>
        <v>0</v>
      </c>
      <c r="I249" s="4">
        <f t="array" ref="I249">Z249*-1</f>
        <v>0</v>
      </c>
      <c r="J249" s="4">
        <f t="array" ref="J249">AA249*-1</f>
        <v>0</v>
      </c>
      <c r="K249" s="4">
        <f t="array" ref="K249">AB249*-1</f>
        <v>0</v>
      </c>
      <c r="L249" s="4">
        <f t="array" ref="L249">AC249*-1</f>
        <v>0</v>
      </c>
      <c r="M249" s="4">
        <f t="array" ref="M249">AD249*-1</f>
        <v>0</v>
      </c>
      <c r="N249" s="4">
        <f t="array" ref="N249">AE249*-1</f>
        <v>0</v>
      </c>
      <c r="O249" s="4">
        <f t="array" ref="O249">AF249*-1</f>
        <v>0</v>
      </c>
      <c r="P249" s="4">
        <f t="array" ref="P249">AG249*-1</f>
        <v>0</v>
      </c>
      <c r="Q249" s="4">
        <f t="array" ref="Q249">AH249*-1</f>
        <v>0</v>
      </c>
      <c r="R249" s="4">
        <f t="array" ref="R249">AI249*-1</f>
        <v>0</v>
      </c>
      <c r="S249" s="4">
        <f t="array" ref="S249">AJ249*-1</f>
        <v>0</v>
      </c>
      <c r="T249" s="4">
        <f t="array" ref="T249">AK249*-1</f>
        <v>0</v>
      </c>
      <c r="U249" s="8"/>
      <c r="W249" s="12">
        <f t="array" ref="W249">0*-1</f>
        <v>0</v>
      </c>
      <c r="X249" s="12">
        <f t="array" ref="X249">0*-1</f>
        <v>0</v>
      </c>
      <c r="Y249" s="11">
        <f t="shared" ref="Y249:Y269" si="149">SUM(Z249:AK249)</f>
        <v>0</v>
      </c>
      <c r="Z249" s="3">
        <f t="shared" ref="Z249:AK249" si="150">(SUM(Z246)+SUM(Z247)+SUM(Z251)+SUM(Z252)+SUM(0)+SUM(0)+SUM(0)+SUM(0))*14.1%</f>
        <v>0</v>
      </c>
      <c r="AA249" s="3">
        <f t="shared" si="150"/>
        <v>0</v>
      </c>
      <c r="AB249" s="3">
        <f t="shared" si="150"/>
        <v>0</v>
      </c>
      <c r="AC249" s="3">
        <f t="shared" si="150"/>
        <v>0</v>
      </c>
      <c r="AD249" s="3">
        <f t="shared" si="150"/>
        <v>0</v>
      </c>
      <c r="AE249" s="3">
        <f t="shared" si="150"/>
        <v>0</v>
      </c>
      <c r="AF249" s="3">
        <f t="shared" si="150"/>
        <v>0</v>
      </c>
      <c r="AG249" s="3">
        <f t="shared" si="150"/>
        <v>0</v>
      </c>
      <c r="AH249" s="3">
        <f t="shared" si="150"/>
        <v>0</v>
      </c>
      <c r="AI249" s="3">
        <f t="shared" si="150"/>
        <v>0</v>
      </c>
      <c r="AJ249" s="3">
        <f t="shared" si="150"/>
        <v>0</v>
      </c>
      <c r="AK249" s="3">
        <f t="shared" si="150"/>
        <v>0</v>
      </c>
    </row>
    <row r="250" spans="1:38" s="44" customFormat="1" ht="15.65" hidden="1" customHeight="1" outlineLevel="1" x14ac:dyDescent="0.35">
      <c r="A250" s="6"/>
      <c r="B250" s="6"/>
      <c r="C250" s="8"/>
      <c r="D250" s="8"/>
      <c r="E250" s="18"/>
      <c r="F250" s="25">
        <v>5410</v>
      </c>
      <c r="G250" s="44" t="s">
        <v>60</v>
      </c>
      <c r="H250" s="11">
        <f t="shared" si="148"/>
        <v>0</v>
      </c>
      <c r="I250" s="4">
        <f t="shared" ref="I250:T250" si="151">SUM(I248)*14.1%</f>
        <v>0</v>
      </c>
      <c r="J250" s="4">
        <f t="shared" si="151"/>
        <v>0</v>
      </c>
      <c r="K250" s="4">
        <f t="shared" si="151"/>
        <v>0</v>
      </c>
      <c r="L250" s="4">
        <f t="shared" si="151"/>
        <v>0</v>
      </c>
      <c r="M250" s="4">
        <f t="shared" si="151"/>
        <v>0</v>
      </c>
      <c r="N250" s="4">
        <f t="shared" si="151"/>
        <v>0</v>
      </c>
      <c r="O250" s="4">
        <f t="shared" si="151"/>
        <v>0</v>
      </c>
      <c r="P250" s="4">
        <f t="shared" si="151"/>
        <v>0</v>
      </c>
      <c r="Q250" s="4">
        <f t="shared" si="151"/>
        <v>0</v>
      </c>
      <c r="R250" s="4">
        <f t="shared" si="151"/>
        <v>0</v>
      </c>
      <c r="S250" s="4">
        <f t="shared" si="151"/>
        <v>0</v>
      </c>
      <c r="T250" s="4">
        <f t="shared" si="151"/>
        <v>0</v>
      </c>
      <c r="U250" s="8"/>
      <c r="W250" s="12">
        <f t="array" ref="W250">0*-1</f>
        <v>0</v>
      </c>
      <c r="X250" s="12">
        <f t="array" ref="X250">0*-1</f>
        <v>0</v>
      </c>
      <c r="Y250" s="11">
        <f t="shared" si="149"/>
        <v>0</v>
      </c>
      <c r="Z250" s="3">
        <f t="shared" ref="Z250:AK250" si="152">SUM(Z248)*14.1%</f>
        <v>0</v>
      </c>
      <c r="AA250" s="3">
        <f t="shared" si="152"/>
        <v>0</v>
      </c>
      <c r="AB250" s="3">
        <f t="shared" si="152"/>
        <v>0</v>
      </c>
      <c r="AC250" s="3">
        <f t="shared" si="152"/>
        <v>0</v>
      </c>
      <c r="AD250" s="3">
        <f t="shared" si="152"/>
        <v>0</v>
      </c>
      <c r="AE250" s="3">
        <f t="shared" si="152"/>
        <v>0</v>
      </c>
      <c r="AF250" s="3">
        <f t="shared" si="152"/>
        <v>0</v>
      </c>
      <c r="AG250" s="3">
        <f t="shared" si="152"/>
        <v>0</v>
      </c>
      <c r="AH250" s="3">
        <f t="shared" si="152"/>
        <v>0</v>
      </c>
      <c r="AI250" s="3">
        <f t="shared" si="152"/>
        <v>0</v>
      </c>
      <c r="AJ250" s="3">
        <f t="shared" si="152"/>
        <v>0</v>
      </c>
      <c r="AK250" s="3">
        <f t="shared" si="152"/>
        <v>0</v>
      </c>
    </row>
    <row r="251" spans="1:38" s="44" customFormat="1" ht="15.65" hidden="1" customHeight="1" outlineLevel="1" x14ac:dyDescent="0.35">
      <c r="A251" s="6"/>
      <c r="B251" s="6"/>
      <c r="C251" s="8"/>
      <c r="D251" s="8"/>
      <c r="E251" s="18"/>
      <c r="F251" s="25">
        <v>5921</v>
      </c>
      <c r="G251" s="44" t="s">
        <v>21</v>
      </c>
      <c r="H251" s="11">
        <f t="shared" si="148"/>
        <v>0</v>
      </c>
      <c r="I251" s="4">
        <f t="shared" ref="I251:T251" si="153">SUM(I246)*16%</f>
        <v>0</v>
      </c>
      <c r="J251" s="4">
        <f t="shared" si="153"/>
        <v>0</v>
      </c>
      <c r="K251" s="4">
        <f t="shared" si="153"/>
        <v>0</v>
      </c>
      <c r="L251" s="4">
        <f t="shared" si="153"/>
        <v>0</v>
      </c>
      <c r="M251" s="4">
        <f t="shared" si="153"/>
        <v>0</v>
      </c>
      <c r="N251" s="4">
        <f t="shared" si="153"/>
        <v>0</v>
      </c>
      <c r="O251" s="4">
        <f t="shared" si="153"/>
        <v>0</v>
      </c>
      <c r="P251" s="4">
        <f t="shared" si="153"/>
        <v>0</v>
      </c>
      <c r="Q251" s="4">
        <f t="shared" si="153"/>
        <v>0</v>
      </c>
      <c r="R251" s="4">
        <f t="shared" si="153"/>
        <v>0</v>
      </c>
      <c r="S251" s="4">
        <f t="shared" si="153"/>
        <v>0</v>
      </c>
      <c r="T251" s="4">
        <f t="shared" si="153"/>
        <v>0</v>
      </c>
      <c r="U251" s="8"/>
      <c r="W251" s="12">
        <f t="array" ref="W251">0*-1</f>
        <v>0</v>
      </c>
      <c r="X251" s="12">
        <f t="array" ref="X251">0*-1</f>
        <v>0</v>
      </c>
      <c r="Y251" s="11">
        <f t="shared" si="149"/>
        <v>0</v>
      </c>
      <c r="Z251" s="3">
        <f t="shared" ref="Z251:AK251" si="154">SUM(Z246)*16%</f>
        <v>0</v>
      </c>
      <c r="AA251" s="3">
        <f t="shared" si="154"/>
        <v>0</v>
      </c>
      <c r="AB251" s="3">
        <f t="shared" si="154"/>
        <v>0</v>
      </c>
      <c r="AC251" s="3">
        <f t="shared" si="154"/>
        <v>0</v>
      </c>
      <c r="AD251" s="3">
        <f t="shared" si="154"/>
        <v>0</v>
      </c>
      <c r="AE251" s="3">
        <f t="shared" si="154"/>
        <v>0</v>
      </c>
      <c r="AF251" s="3">
        <f t="shared" si="154"/>
        <v>0</v>
      </c>
      <c r="AG251" s="3">
        <f t="shared" si="154"/>
        <v>0</v>
      </c>
      <c r="AH251" s="3">
        <f t="shared" si="154"/>
        <v>0</v>
      </c>
      <c r="AI251" s="3">
        <f t="shared" si="154"/>
        <v>0</v>
      </c>
      <c r="AJ251" s="3">
        <f t="shared" si="154"/>
        <v>0</v>
      </c>
      <c r="AK251" s="3">
        <f t="shared" si="154"/>
        <v>0</v>
      </c>
    </row>
    <row r="252" spans="1:38" s="44" customFormat="1" ht="15.65" hidden="1" customHeight="1" outlineLevel="1" x14ac:dyDescent="0.35">
      <c r="A252" s="6"/>
      <c r="B252" s="6"/>
      <c r="C252" s="8"/>
      <c r="D252" s="8"/>
      <c r="E252" s="18"/>
      <c r="F252" s="25">
        <v>5923</v>
      </c>
      <c r="G252" s="44" t="s">
        <v>102</v>
      </c>
      <c r="H252" s="11">
        <f t="shared" si="148"/>
        <v>0</v>
      </c>
      <c r="I252" s="4">
        <f t="shared" ref="I252:T252" si="155">SUM(I246)*2.5%</f>
        <v>0</v>
      </c>
      <c r="J252" s="4">
        <f t="shared" si="155"/>
        <v>0</v>
      </c>
      <c r="K252" s="4">
        <f t="shared" si="155"/>
        <v>0</v>
      </c>
      <c r="L252" s="4">
        <f t="shared" si="155"/>
        <v>0</v>
      </c>
      <c r="M252" s="4">
        <f t="shared" si="155"/>
        <v>0</v>
      </c>
      <c r="N252" s="4">
        <f t="shared" si="155"/>
        <v>0</v>
      </c>
      <c r="O252" s="4">
        <f t="shared" si="155"/>
        <v>0</v>
      </c>
      <c r="P252" s="4">
        <f t="shared" si="155"/>
        <v>0</v>
      </c>
      <c r="Q252" s="4">
        <f t="shared" si="155"/>
        <v>0</v>
      </c>
      <c r="R252" s="4">
        <f t="shared" si="155"/>
        <v>0</v>
      </c>
      <c r="S252" s="4">
        <f t="shared" si="155"/>
        <v>0</v>
      </c>
      <c r="T252" s="4">
        <f t="shared" si="155"/>
        <v>0</v>
      </c>
      <c r="U252" s="8"/>
      <c r="W252" s="12">
        <f t="array" ref="W252">0*-1</f>
        <v>0</v>
      </c>
      <c r="X252" s="12">
        <f t="array" ref="X252">0*-1</f>
        <v>0</v>
      </c>
      <c r="Y252" s="11">
        <f t="shared" si="149"/>
        <v>0</v>
      </c>
      <c r="Z252" s="3">
        <f t="shared" ref="Z252:AK252" si="156">SUM(Z246)*2.5%</f>
        <v>0</v>
      </c>
      <c r="AA252" s="3">
        <f t="shared" si="156"/>
        <v>0</v>
      </c>
      <c r="AB252" s="3">
        <f t="shared" si="156"/>
        <v>0</v>
      </c>
      <c r="AC252" s="3">
        <f t="shared" si="156"/>
        <v>0</v>
      </c>
      <c r="AD252" s="3">
        <f t="shared" si="156"/>
        <v>0</v>
      </c>
      <c r="AE252" s="3">
        <f t="shared" si="156"/>
        <v>0</v>
      </c>
      <c r="AF252" s="3">
        <f t="shared" si="156"/>
        <v>0</v>
      </c>
      <c r="AG252" s="3">
        <f t="shared" si="156"/>
        <v>0</v>
      </c>
      <c r="AH252" s="3">
        <f t="shared" si="156"/>
        <v>0</v>
      </c>
      <c r="AI252" s="3">
        <f t="shared" si="156"/>
        <v>0</v>
      </c>
      <c r="AJ252" s="3">
        <f t="shared" si="156"/>
        <v>0</v>
      </c>
      <c r="AK252" s="3">
        <f t="shared" si="156"/>
        <v>0</v>
      </c>
    </row>
    <row r="253" spans="1:38" s="44" customFormat="1" hidden="1" outlineLevel="1" x14ac:dyDescent="0.35">
      <c r="C253" s="26"/>
      <c r="F253" s="25">
        <v>5931</v>
      </c>
      <c r="G253" s="20" t="s">
        <v>34</v>
      </c>
      <c r="H253" s="2">
        <f t="shared" si="148"/>
        <v>0</v>
      </c>
      <c r="I253" s="1">
        <f t="array" ref="I253">Z253*-1</f>
        <v>0</v>
      </c>
      <c r="J253" s="1">
        <f t="array" ref="J253">AA253*-1</f>
        <v>0</v>
      </c>
      <c r="K253" s="1">
        <f t="array" ref="K253">AB253*-1</f>
        <v>0</v>
      </c>
      <c r="L253" s="1">
        <f t="array" ref="L253">AC253*-1</f>
        <v>0</v>
      </c>
      <c r="M253" s="1">
        <f t="array" ref="M253">AD253*-1</f>
        <v>0</v>
      </c>
      <c r="N253" s="1">
        <f t="array" ref="N253">AE253*-1</f>
        <v>0</v>
      </c>
      <c r="O253" s="1">
        <f t="array" ref="O253">AF253*-1</f>
        <v>0</v>
      </c>
      <c r="P253" s="1">
        <f t="array" ref="P253">AG253*-1</f>
        <v>0</v>
      </c>
      <c r="Q253" s="1">
        <f t="array" ref="Q253">AH253*-1</f>
        <v>0</v>
      </c>
      <c r="R253" s="1">
        <f t="array" ref="R253">AI253*-1</f>
        <v>0</v>
      </c>
      <c r="S253" s="1">
        <f t="array" ref="S253">AJ253*-1</f>
        <v>0</v>
      </c>
      <c r="T253" s="1">
        <f t="array" ref="T253">AK253*-1</f>
        <v>0</v>
      </c>
      <c r="U253" s="22"/>
      <c r="V253" s="10"/>
      <c r="W253" s="12">
        <f t="array" ref="W253">0*-1</f>
        <v>0</v>
      </c>
      <c r="X253" s="12">
        <f t="array" ref="X253">0*-1</f>
        <v>0</v>
      </c>
      <c r="Y253" s="2">
        <f t="shared" si="149"/>
        <v>0</v>
      </c>
      <c r="Z253" s="1">
        <f t="array" ref="Z253">0*-1</f>
        <v>0</v>
      </c>
      <c r="AA253" s="1">
        <f t="array" ref="AA253">0*-1</f>
        <v>0</v>
      </c>
      <c r="AB253" s="1">
        <f t="array" ref="AB253">0*-1</f>
        <v>0</v>
      </c>
      <c r="AC253" s="1">
        <f t="array" ref="AC253">0*-1</f>
        <v>0</v>
      </c>
      <c r="AD253" s="1">
        <f t="array" ref="AD253">0*-1</f>
        <v>0</v>
      </c>
      <c r="AE253" s="1">
        <f t="array" ref="AE253">0*-1</f>
        <v>0</v>
      </c>
      <c r="AF253" s="1">
        <f t="array" ref="AF253">0*-1</f>
        <v>0</v>
      </c>
      <c r="AG253" s="1">
        <f t="array" ref="AG253">0*-1</f>
        <v>0</v>
      </c>
      <c r="AH253" s="1">
        <f t="array" ref="AH253">0*-1</f>
        <v>0</v>
      </c>
      <c r="AI253" s="1">
        <f t="array" ref="AI253">0*-1</f>
        <v>0</v>
      </c>
      <c r="AJ253" s="1">
        <f t="array" ref="AJ253">0*-1</f>
        <v>0</v>
      </c>
      <c r="AK253" s="1">
        <f t="array" ref="AK253">0*-1</f>
        <v>0</v>
      </c>
      <c r="AL253" s="10"/>
    </row>
    <row r="254" spans="1:38" s="44" customFormat="1" hidden="1" outlineLevel="1" x14ac:dyDescent="0.35">
      <c r="C254" s="26"/>
      <c r="F254" s="25">
        <v>5932</v>
      </c>
      <c r="G254" s="20" t="s">
        <v>84</v>
      </c>
      <c r="H254" s="2">
        <f t="shared" si="148"/>
        <v>0</v>
      </c>
      <c r="I254" s="1">
        <f t="array" ref="I254">Z254*-1</f>
        <v>0</v>
      </c>
      <c r="J254" s="1">
        <f t="array" ref="J254">AA254*-1</f>
        <v>0</v>
      </c>
      <c r="K254" s="1">
        <f t="array" ref="K254">AB254*-1</f>
        <v>0</v>
      </c>
      <c r="L254" s="1">
        <f t="array" ref="L254">AC254*-1</f>
        <v>0</v>
      </c>
      <c r="M254" s="1">
        <f t="array" ref="M254">AD254*-1</f>
        <v>0</v>
      </c>
      <c r="N254" s="1">
        <f t="array" ref="N254">AE254*-1</f>
        <v>0</v>
      </c>
      <c r="O254" s="1">
        <f t="array" ref="O254">AF254*-1</f>
        <v>0</v>
      </c>
      <c r="P254" s="1">
        <f t="array" ref="P254">AG254*-1</f>
        <v>0</v>
      </c>
      <c r="Q254" s="1">
        <f t="array" ref="Q254">AH254*-1</f>
        <v>0</v>
      </c>
      <c r="R254" s="1">
        <f t="array" ref="R254">AI254*-1</f>
        <v>0</v>
      </c>
      <c r="S254" s="1">
        <f t="array" ref="S254">AJ254*-1</f>
        <v>0</v>
      </c>
      <c r="T254" s="1">
        <f t="array" ref="T254">AK254*-1</f>
        <v>0</v>
      </c>
      <c r="U254" s="22"/>
      <c r="V254" s="10"/>
      <c r="W254" s="12">
        <f t="array" ref="W254">0*-1</f>
        <v>0</v>
      </c>
      <c r="X254" s="12">
        <f t="array" ref="X254">0*-1</f>
        <v>0</v>
      </c>
      <c r="Y254" s="2">
        <f t="shared" si="149"/>
        <v>0</v>
      </c>
      <c r="Z254" s="1">
        <f t="array" ref="Z254">0*-1</f>
        <v>0</v>
      </c>
      <c r="AA254" s="1">
        <f t="array" ref="AA254">0*-1</f>
        <v>0</v>
      </c>
      <c r="AB254" s="1">
        <f t="array" ref="AB254">0*-1</f>
        <v>0</v>
      </c>
      <c r="AC254" s="1">
        <f t="array" ref="AC254">0*-1</f>
        <v>0</v>
      </c>
      <c r="AD254" s="1">
        <f t="array" ref="AD254">0*-1</f>
        <v>0</v>
      </c>
      <c r="AE254" s="1">
        <f t="array" ref="AE254">0*-1</f>
        <v>0</v>
      </c>
      <c r="AF254" s="1">
        <f t="array" ref="AF254">0*-1</f>
        <v>0</v>
      </c>
      <c r="AG254" s="1">
        <f t="array" ref="AG254">0*-1</f>
        <v>0</v>
      </c>
      <c r="AH254" s="1">
        <f t="array" ref="AH254">0*-1</f>
        <v>0</v>
      </c>
      <c r="AI254" s="1">
        <f t="array" ref="AI254">0*-1</f>
        <v>0</v>
      </c>
      <c r="AJ254" s="1">
        <f t="array" ref="AJ254">0*-1</f>
        <v>0</v>
      </c>
      <c r="AK254" s="1">
        <f t="array" ref="AK254">0*-1</f>
        <v>0</v>
      </c>
      <c r="AL254" s="10"/>
    </row>
    <row r="255" spans="1:38" s="44" customFormat="1" hidden="1" outlineLevel="1" x14ac:dyDescent="0.35">
      <c r="C255" s="26"/>
      <c r="F255" s="25">
        <v>5940</v>
      </c>
      <c r="G255" s="20" t="s">
        <v>7</v>
      </c>
      <c r="H255" s="2">
        <f t="shared" si="148"/>
        <v>0</v>
      </c>
      <c r="I255" s="1">
        <f t="array" ref="I255">Z255*-1</f>
        <v>0</v>
      </c>
      <c r="J255" s="1">
        <f t="array" ref="J255">AA255*-1</f>
        <v>0</v>
      </c>
      <c r="K255" s="1">
        <f t="array" ref="K255">AB255*-1</f>
        <v>0</v>
      </c>
      <c r="L255" s="1">
        <f t="array" ref="L255">AC255*-1</f>
        <v>0</v>
      </c>
      <c r="M255" s="1">
        <f t="array" ref="M255">AD255*-1</f>
        <v>0</v>
      </c>
      <c r="N255" s="1">
        <f t="array" ref="N255">AE255*-1</f>
        <v>0</v>
      </c>
      <c r="O255" s="1">
        <f t="array" ref="O255">AF255*-1</f>
        <v>0</v>
      </c>
      <c r="P255" s="1">
        <f t="array" ref="P255">AG255*-1</f>
        <v>0</v>
      </c>
      <c r="Q255" s="1">
        <f t="array" ref="Q255">AH255*-1</f>
        <v>0</v>
      </c>
      <c r="R255" s="1">
        <f t="array" ref="R255">AI255*-1</f>
        <v>0</v>
      </c>
      <c r="S255" s="1">
        <f t="array" ref="S255">AJ255*-1</f>
        <v>0</v>
      </c>
      <c r="T255" s="1">
        <f t="array" ref="T255">AK255*-1</f>
        <v>0</v>
      </c>
      <c r="U255" s="22"/>
      <c r="V255" s="10"/>
      <c r="W255" s="12">
        <f t="array" ref="W255">0*-1</f>
        <v>0</v>
      </c>
      <c r="X255" s="12">
        <f t="array" ref="X255">0*-1</f>
        <v>0</v>
      </c>
      <c r="Y255" s="2">
        <f t="shared" si="149"/>
        <v>0</v>
      </c>
      <c r="Z255" s="1">
        <f t="array" ref="Z255">0*-1</f>
        <v>0</v>
      </c>
      <c r="AA255" s="1">
        <f t="array" ref="AA255">0*-1</f>
        <v>0</v>
      </c>
      <c r="AB255" s="1">
        <f t="array" ref="AB255">0*-1</f>
        <v>0</v>
      </c>
      <c r="AC255" s="1">
        <f t="array" ref="AC255">0*-1</f>
        <v>0</v>
      </c>
      <c r="AD255" s="1">
        <f t="array" ref="AD255">0*-1</f>
        <v>0</v>
      </c>
      <c r="AE255" s="1">
        <f t="array" ref="AE255">0*-1</f>
        <v>0</v>
      </c>
      <c r="AF255" s="1">
        <f t="array" ref="AF255">0*-1</f>
        <v>0</v>
      </c>
      <c r="AG255" s="1">
        <f t="array" ref="AG255">0*-1</f>
        <v>0</v>
      </c>
      <c r="AH255" s="1">
        <f t="array" ref="AH255">0*-1</f>
        <v>0</v>
      </c>
      <c r="AI255" s="1">
        <f t="array" ref="AI255">0*-1</f>
        <v>0</v>
      </c>
      <c r="AJ255" s="1">
        <f t="array" ref="AJ255">0*-1</f>
        <v>0</v>
      </c>
      <c r="AK255" s="1">
        <f t="array" ref="AK255">0*-1</f>
        <v>0</v>
      </c>
      <c r="AL255" s="10"/>
    </row>
    <row r="256" spans="1:38" s="44" customFormat="1" hidden="1" outlineLevel="1" x14ac:dyDescent="0.35">
      <c r="C256" s="26"/>
      <c r="F256" s="25">
        <v>5990</v>
      </c>
      <c r="G256" s="20" t="s">
        <v>103</v>
      </c>
      <c r="H256" s="2">
        <f t="shared" si="148"/>
        <v>0</v>
      </c>
      <c r="I256" s="1">
        <f t="array" ref="I256">Z256*-1</f>
        <v>0</v>
      </c>
      <c r="J256" s="1">
        <f t="array" ref="J256">AA256*-1</f>
        <v>0</v>
      </c>
      <c r="K256" s="1">
        <f t="array" ref="K256">AB256*-1</f>
        <v>0</v>
      </c>
      <c r="L256" s="1">
        <f t="array" ref="L256">AC256*-1</f>
        <v>0</v>
      </c>
      <c r="M256" s="1">
        <f t="array" ref="M256">AD256*-1</f>
        <v>0</v>
      </c>
      <c r="N256" s="1">
        <f t="array" ref="N256">AE256*-1</f>
        <v>0</v>
      </c>
      <c r="O256" s="1">
        <f t="array" ref="O256">AF256*-1</f>
        <v>0</v>
      </c>
      <c r="P256" s="1">
        <f t="array" ref="P256">AG256*-1</f>
        <v>0</v>
      </c>
      <c r="Q256" s="1">
        <f t="array" ref="Q256">AH256*-1</f>
        <v>0</v>
      </c>
      <c r="R256" s="1">
        <f t="array" ref="R256">AI256*-1</f>
        <v>0</v>
      </c>
      <c r="S256" s="1">
        <f t="array" ref="S256">AJ256*-1</f>
        <v>0</v>
      </c>
      <c r="T256" s="1">
        <f t="array" ref="T256">AK256*-1</f>
        <v>0</v>
      </c>
      <c r="U256" s="22"/>
      <c r="V256" s="10"/>
      <c r="W256" s="12">
        <f t="array" ref="W256">0*-1</f>
        <v>0</v>
      </c>
      <c r="X256" s="12">
        <f t="array" ref="X256">0*-1</f>
        <v>0</v>
      </c>
      <c r="Y256" s="2">
        <f t="shared" si="149"/>
        <v>0</v>
      </c>
      <c r="Z256" s="1">
        <f t="array" ref="Z256">0*-1</f>
        <v>0</v>
      </c>
      <c r="AA256" s="1">
        <f t="array" ref="AA256">0*-1</f>
        <v>0</v>
      </c>
      <c r="AB256" s="1">
        <f t="array" ref="AB256">0*-1</f>
        <v>0</v>
      </c>
      <c r="AC256" s="1">
        <f t="array" ref="AC256">0*-1</f>
        <v>0</v>
      </c>
      <c r="AD256" s="1">
        <f t="array" ref="AD256">0*-1</f>
        <v>0</v>
      </c>
      <c r="AE256" s="1">
        <f t="array" ref="AE256">0*-1</f>
        <v>0</v>
      </c>
      <c r="AF256" s="1">
        <f t="array" ref="AF256">0*-1</f>
        <v>0</v>
      </c>
      <c r="AG256" s="1">
        <f t="array" ref="AG256">0*-1</f>
        <v>0</v>
      </c>
      <c r="AH256" s="1">
        <f t="array" ref="AH256">0*-1</f>
        <v>0</v>
      </c>
      <c r="AI256" s="1">
        <f t="array" ref="AI256">0*-1</f>
        <v>0</v>
      </c>
      <c r="AJ256" s="1">
        <f t="array" ref="AJ256">0*-1</f>
        <v>0</v>
      </c>
      <c r="AK256" s="1">
        <f t="array" ref="AK256">0*-1</f>
        <v>0</v>
      </c>
      <c r="AL256" s="10"/>
    </row>
    <row r="257" spans="1:38" s="44" customFormat="1" hidden="1" outlineLevel="1" x14ac:dyDescent="0.35">
      <c r="C257" s="26"/>
      <c r="F257" s="25">
        <v>6300</v>
      </c>
      <c r="G257" s="20" t="s">
        <v>96</v>
      </c>
      <c r="H257" s="2">
        <f t="shared" si="148"/>
        <v>0</v>
      </c>
      <c r="I257" s="1">
        <f t="array" ref="I257">Z257*-1</f>
        <v>0</v>
      </c>
      <c r="J257" s="1">
        <f t="array" ref="J257">AA257*-1</f>
        <v>0</v>
      </c>
      <c r="K257" s="1">
        <f t="array" ref="K257">AB257*-1</f>
        <v>0</v>
      </c>
      <c r="L257" s="1">
        <f t="array" ref="L257">AC257*-1</f>
        <v>0</v>
      </c>
      <c r="M257" s="1">
        <f t="array" ref="M257">AD257*-1</f>
        <v>0</v>
      </c>
      <c r="N257" s="1">
        <f t="array" ref="N257">AE257*-1</f>
        <v>0</v>
      </c>
      <c r="O257" s="1">
        <f t="array" ref="O257">AF257*-1</f>
        <v>0</v>
      </c>
      <c r="P257" s="1">
        <f t="array" ref="P257">AG257*-1</f>
        <v>0</v>
      </c>
      <c r="Q257" s="1">
        <f t="array" ref="Q257">AH257*-1</f>
        <v>0</v>
      </c>
      <c r="R257" s="1">
        <f t="array" ref="R257">AI257*-1</f>
        <v>0</v>
      </c>
      <c r="S257" s="1">
        <f t="array" ref="S257">AJ257*-1</f>
        <v>0</v>
      </c>
      <c r="T257" s="1">
        <f t="array" ref="T257">AK257*-1</f>
        <v>0</v>
      </c>
      <c r="U257" s="22"/>
      <c r="V257" s="10"/>
      <c r="W257" s="12">
        <f t="array" ref="W257">0*-1</f>
        <v>0</v>
      </c>
      <c r="X257" s="12">
        <f t="array" ref="X257">0*-1</f>
        <v>0</v>
      </c>
      <c r="Y257" s="2">
        <f t="shared" si="149"/>
        <v>0</v>
      </c>
      <c r="Z257" s="1">
        <f t="array" ref="Z257">0*-1</f>
        <v>0</v>
      </c>
      <c r="AA257" s="1">
        <f t="array" ref="AA257">0*-1</f>
        <v>0</v>
      </c>
      <c r="AB257" s="1">
        <f t="array" ref="AB257">0*-1</f>
        <v>0</v>
      </c>
      <c r="AC257" s="1">
        <f t="array" ref="AC257">0*-1</f>
        <v>0</v>
      </c>
      <c r="AD257" s="1">
        <f t="array" ref="AD257">0*-1</f>
        <v>0</v>
      </c>
      <c r="AE257" s="1">
        <f t="array" ref="AE257">0*-1</f>
        <v>0</v>
      </c>
      <c r="AF257" s="1">
        <f t="array" ref="AF257">0*-1</f>
        <v>0</v>
      </c>
      <c r="AG257" s="1">
        <f t="array" ref="AG257">0*-1</f>
        <v>0</v>
      </c>
      <c r="AH257" s="1">
        <f t="array" ref="AH257">0*-1</f>
        <v>0</v>
      </c>
      <c r="AI257" s="1">
        <f t="array" ref="AI257">0*-1</f>
        <v>0</v>
      </c>
      <c r="AJ257" s="1">
        <f t="array" ref="AJ257">0*-1</f>
        <v>0</v>
      </c>
      <c r="AK257" s="1">
        <f t="array" ref="AK257">0*-1</f>
        <v>0</v>
      </c>
      <c r="AL257" s="10"/>
    </row>
    <row r="258" spans="1:38" s="44" customFormat="1" hidden="1" outlineLevel="1" x14ac:dyDescent="0.35">
      <c r="C258" s="26"/>
      <c r="F258" s="25">
        <v>6520</v>
      </c>
      <c r="G258" s="20" t="s">
        <v>61</v>
      </c>
      <c r="H258" s="2">
        <f t="shared" si="148"/>
        <v>0</v>
      </c>
      <c r="I258" s="1">
        <f t="array" ref="I258">Z258*-1</f>
        <v>0</v>
      </c>
      <c r="J258" s="1">
        <f t="array" ref="J258">AA258*-1</f>
        <v>0</v>
      </c>
      <c r="K258" s="1">
        <f t="array" ref="K258">AB258*-1</f>
        <v>0</v>
      </c>
      <c r="L258" s="1">
        <f t="array" ref="L258">AC258*-1</f>
        <v>0</v>
      </c>
      <c r="M258" s="1">
        <f t="array" ref="M258">AD258*-1</f>
        <v>0</v>
      </c>
      <c r="N258" s="1">
        <f t="array" ref="N258">AE258*-1</f>
        <v>0</v>
      </c>
      <c r="O258" s="1">
        <f t="array" ref="O258">AF258*-1</f>
        <v>0</v>
      </c>
      <c r="P258" s="1">
        <f t="array" ref="P258">AG258*-1</f>
        <v>0</v>
      </c>
      <c r="Q258" s="1">
        <f t="array" ref="Q258">AH258*-1</f>
        <v>0</v>
      </c>
      <c r="R258" s="1">
        <f t="array" ref="R258">AI258*-1</f>
        <v>0</v>
      </c>
      <c r="S258" s="1">
        <f t="array" ref="S258">AJ258*-1</f>
        <v>0</v>
      </c>
      <c r="T258" s="1">
        <f t="array" ref="T258">AK258*-1</f>
        <v>0</v>
      </c>
      <c r="U258" s="22"/>
      <c r="V258" s="10"/>
      <c r="W258" s="12">
        <f t="array" ref="W258">0*-1</f>
        <v>0</v>
      </c>
      <c r="X258" s="12">
        <f t="array" ref="X258">0*-1</f>
        <v>0</v>
      </c>
      <c r="Y258" s="2">
        <f t="shared" si="149"/>
        <v>0</v>
      </c>
      <c r="Z258" s="1">
        <f t="array" ref="Z258">0*-1</f>
        <v>0</v>
      </c>
      <c r="AA258" s="1">
        <f t="array" ref="AA258">0*-1</f>
        <v>0</v>
      </c>
      <c r="AB258" s="1">
        <f t="array" ref="AB258">0*-1</f>
        <v>0</v>
      </c>
      <c r="AC258" s="1">
        <f t="array" ref="AC258">0*-1</f>
        <v>0</v>
      </c>
      <c r="AD258" s="1">
        <f t="array" ref="AD258">0*-1</f>
        <v>0</v>
      </c>
      <c r="AE258" s="1">
        <f t="array" ref="AE258">0*-1</f>
        <v>0</v>
      </c>
      <c r="AF258" s="1">
        <f t="array" ref="AF258">0*-1</f>
        <v>0</v>
      </c>
      <c r="AG258" s="1">
        <f t="array" ref="AG258">0*-1</f>
        <v>0</v>
      </c>
      <c r="AH258" s="1">
        <f t="array" ref="AH258">0*-1</f>
        <v>0</v>
      </c>
      <c r="AI258" s="1">
        <f t="array" ref="AI258">0*-1</f>
        <v>0</v>
      </c>
      <c r="AJ258" s="1">
        <f t="array" ref="AJ258">0*-1</f>
        <v>0</v>
      </c>
      <c r="AK258" s="1">
        <f t="array" ref="AK258">0*-1</f>
        <v>0</v>
      </c>
      <c r="AL258" s="10"/>
    </row>
    <row r="259" spans="1:38" s="44" customFormat="1" hidden="1" outlineLevel="1" x14ac:dyDescent="0.35">
      <c r="C259" s="26"/>
      <c r="F259" s="25">
        <v>6560</v>
      </c>
      <c r="G259" s="20" t="s">
        <v>85</v>
      </c>
      <c r="H259" s="2">
        <f t="shared" si="148"/>
        <v>0</v>
      </c>
      <c r="I259" s="1">
        <f t="array" ref="I259">Z259*-1</f>
        <v>0</v>
      </c>
      <c r="J259" s="1">
        <f t="array" ref="J259">AA259*-1</f>
        <v>0</v>
      </c>
      <c r="K259" s="1">
        <f t="array" ref="K259">AB259*-1</f>
        <v>0</v>
      </c>
      <c r="L259" s="1">
        <f t="array" ref="L259">AC259*-1</f>
        <v>0</v>
      </c>
      <c r="M259" s="1">
        <f t="array" ref="M259">AD259*-1</f>
        <v>0</v>
      </c>
      <c r="N259" s="1">
        <f t="array" ref="N259">AE259*-1</f>
        <v>0</v>
      </c>
      <c r="O259" s="1">
        <f t="array" ref="O259">AF259*-1</f>
        <v>0</v>
      </c>
      <c r="P259" s="1">
        <f t="array" ref="P259">AG259*-1</f>
        <v>0</v>
      </c>
      <c r="Q259" s="1">
        <f t="array" ref="Q259">AH259*-1</f>
        <v>0</v>
      </c>
      <c r="R259" s="1">
        <f t="array" ref="R259">AI259*-1</f>
        <v>0</v>
      </c>
      <c r="S259" s="1">
        <f t="array" ref="S259">AJ259*-1</f>
        <v>0</v>
      </c>
      <c r="T259" s="1">
        <f t="array" ref="T259">AK259*-1</f>
        <v>0</v>
      </c>
      <c r="U259" s="22"/>
      <c r="V259" s="10"/>
      <c r="W259" s="12">
        <f t="array" ref="W259">0*-1</f>
        <v>0</v>
      </c>
      <c r="X259" s="12">
        <f t="array" ref="X259">0*-1</f>
        <v>0</v>
      </c>
      <c r="Y259" s="2">
        <f t="shared" si="149"/>
        <v>0</v>
      </c>
      <c r="Z259" s="1">
        <f t="array" ref="Z259">0*-1</f>
        <v>0</v>
      </c>
      <c r="AA259" s="1">
        <f t="array" ref="AA259">0*-1</f>
        <v>0</v>
      </c>
      <c r="AB259" s="1">
        <f t="array" ref="AB259">0*-1</f>
        <v>0</v>
      </c>
      <c r="AC259" s="1">
        <f t="array" ref="AC259">0*-1</f>
        <v>0</v>
      </c>
      <c r="AD259" s="1">
        <f t="array" ref="AD259">0*-1</f>
        <v>0</v>
      </c>
      <c r="AE259" s="1">
        <f t="array" ref="AE259">0*-1</f>
        <v>0</v>
      </c>
      <c r="AF259" s="1">
        <f t="array" ref="AF259">0*-1</f>
        <v>0</v>
      </c>
      <c r="AG259" s="1">
        <f t="array" ref="AG259">0*-1</f>
        <v>0</v>
      </c>
      <c r="AH259" s="1">
        <f t="array" ref="AH259">0*-1</f>
        <v>0</v>
      </c>
      <c r="AI259" s="1">
        <f t="array" ref="AI259">0*-1</f>
        <v>0</v>
      </c>
      <c r="AJ259" s="1">
        <f t="array" ref="AJ259">0*-1</f>
        <v>0</v>
      </c>
      <c r="AK259" s="1">
        <f t="array" ref="AK259">0*-1</f>
        <v>0</v>
      </c>
      <c r="AL259" s="10"/>
    </row>
    <row r="260" spans="1:38" s="44" customFormat="1" hidden="1" outlineLevel="1" x14ac:dyDescent="0.35">
      <c r="C260" s="26"/>
      <c r="F260" s="25">
        <v>6800</v>
      </c>
      <c r="G260" s="20" t="s">
        <v>45</v>
      </c>
      <c r="H260" s="2">
        <f t="shared" si="148"/>
        <v>0</v>
      </c>
      <c r="I260" s="1">
        <f t="array" ref="I260">Z260*-1</f>
        <v>0</v>
      </c>
      <c r="J260" s="1">
        <f t="array" ref="J260">AA260*-1</f>
        <v>0</v>
      </c>
      <c r="K260" s="1">
        <f t="array" ref="K260">AB260*-1</f>
        <v>0</v>
      </c>
      <c r="L260" s="1">
        <f t="array" ref="L260">AC260*-1</f>
        <v>0</v>
      </c>
      <c r="M260" s="1">
        <f t="array" ref="M260">AD260*-1</f>
        <v>0</v>
      </c>
      <c r="N260" s="1">
        <f t="array" ref="N260">AE260*-1</f>
        <v>0</v>
      </c>
      <c r="O260" s="1">
        <f t="array" ref="O260">AF260*-1</f>
        <v>0</v>
      </c>
      <c r="P260" s="1">
        <f t="array" ref="P260">AG260*-1</f>
        <v>0</v>
      </c>
      <c r="Q260" s="1">
        <f t="array" ref="Q260">AH260*-1</f>
        <v>0</v>
      </c>
      <c r="R260" s="1">
        <f t="array" ref="R260">AI260*-1</f>
        <v>0</v>
      </c>
      <c r="S260" s="1">
        <f t="array" ref="S260">AJ260*-1</f>
        <v>0</v>
      </c>
      <c r="T260" s="1">
        <f t="array" ref="T260">AK260*-1</f>
        <v>0</v>
      </c>
      <c r="U260" s="22"/>
      <c r="V260" s="10"/>
      <c r="W260" s="12">
        <f t="array" ref="W260">0*-1</f>
        <v>0</v>
      </c>
      <c r="X260" s="12">
        <f t="array" ref="X260">0*-1</f>
        <v>0</v>
      </c>
      <c r="Y260" s="2">
        <f t="shared" si="149"/>
        <v>0</v>
      </c>
      <c r="Z260" s="1">
        <f t="array" ref="Z260">0*-1</f>
        <v>0</v>
      </c>
      <c r="AA260" s="1">
        <f t="array" ref="AA260">0*-1</f>
        <v>0</v>
      </c>
      <c r="AB260" s="1">
        <f t="array" ref="AB260">0*-1</f>
        <v>0</v>
      </c>
      <c r="AC260" s="1">
        <f t="array" ref="AC260">0*-1</f>
        <v>0</v>
      </c>
      <c r="AD260" s="1">
        <f t="array" ref="AD260">0*-1</f>
        <v>0</v>
      </c>
      <c r="AE260" s="1">
        <f t="array" ref="AE260">0*-1</f>
        <v>0</v>
      </c>
      <c r="AF260" s="1">
        <f t="array" ref="AF260">0*-1</f>
        <v>0</v>
      </c>
      <c r="AG260" s="1">
        <f t="array" ref="AG260">0*-1</f>
        <v>0</v>
      </c>
      <c r="AH260" s="1">
        <f t="array" ref="AH260">0*-1</f>
        <v>0</v>
      </c>
      <c r="AI260" s="1">
        <f t="array" ref="AI260">0*-1</f>
        <v>0</v>
      </c>
      <c r="AJ260" s="1">
        <f t="array" ref="AJ260">0*-1</f>
        <v>0</v>
      </c>
      <c r="AK260" s="1">
        <f t="array" ref="AK260">0*-1</f>
        <v>0</v>
      </c>
      <c r="AL260" s="10"/>
    </row>
    <row r="261" spans="1:38" s="44" customFormat="1" hidden="1" outlineLevel="1" x14ac:dyDescent="0.35">
      <c r="C261" s="26"/>
      <c r="F261" s="25">
        <v>6860</v>
      </c>
      <c r="G261" s="20" t="s">
        <v>86</v>
      </c>
      <c r="H261" s="2">
        <f t="shared" si="148"/>
        <v>0</v>
      </c>
      <c r="I261" s="1">
        <f t="array" ref="I261">Z261*-1</f>
        <v>0</v>
      </c>
      <c r="J261" s="1">
        <f t="array" ref="J261">AA261*-1</f>
        <v>0</v>
      </c>
      <c r="K261" s="1">
        <f t="array" ref="K261">AB261*-1</f>
        <v>0</v>
      </c>
      <c r="L261" s="1">
        <f t="array" ref="L261">AC261*-1</f>
        <v>0</v>
      </c>
      <c r="M261" s="1">
        <f t="array" ref="M261">AD261*-1</f>
        <v>0</v>
      </c>
      <c r="N261" s="1">
        <f t="array" ref="N261">AE261*-1</f>
        <v>0</v>
      </c>
      <c r="O261" s="1">
        <f t="array" ref="O261">AF261*-1</f>
        <v>0</v>
      </c>
      <c r="P261" s="1">
        <f t="array" ref="P261">AG261*-1</f>
        <v>0</v>
      </c>
      <c r="Q261" s="1">
        <f t="array" ref="Q261">AH261*-1</f>
        <v>0</v>
      </c>
      <c r="R261" s="1">
        <f t="array" ref="R261">AI261*-1</f>
        <v>0</v>
      </c>
      <c r="S261" s="1">
        <f t="array" ref="S261">AJ261*-1</f>
        <v>0</v>
      </c>
      <c r="T261" s="1">
        <f t="array" ref="T261">AK261*-1</f>
        <v>0</v>
      </c>
      <c r="U261" s="22"/>
      <c r="V261" s="10"/>
      <c r="W261" s="12">
        <f t="array" ref="W261">0*-1</f>
        <v>0</v>
      </c>
      <c r="X261" s="12">
        <f t="array" ref="X261">0*-1</f>
        <v>0</v>
      </c>
      <c r="Y261" s="2">
        <f t="shared" si="149"/>
        <v>0</v>
      </c>
      <c r="Z261" s="1">
        <f t="array" ref="Z261">0*-1</f>
        <v>0</v>
      </c>
      <c r="AA261" s="1">
        <f t="array" ref="AA261">0*-1</f>
        <v>0</v>
      </c>
      <c r="AB261" s="1">
        <f t="array" ref="AB261">0*-1</f>
        <v>0</v>
      </c>
      <c r="AC261" s="1">
        <f t="array" ref="AC261">0*-1</f>
        <v>0</v>
      </c>
      <c r="AD261" s="1">
        <f t="array" ref="AD261">0*-1</f>
        <v>0</v>
      </c>
      <c r="AE261" s="1">
        <f t="array" ref="AE261">0*-1</f>
        <v>0</v>
      </c>
      <c r="AF261" s="1">
        <f t="array" ref="AF261">0*-1</f>
        <v>0</v>
      </c>
      <c r="AG261" s="1">
        <f t="array" ref="AG261">0*-1</f>
        <v>0</v>
      </c>
      <c r="AH261" s="1">
        <f t="array" ref="AH261">0*-1</f>
        <v>0</v>
      </c>
      <c r="AI261" s="1">
        <f t="array" ref="AI261">0*-1</f>
        <v>0</v>
      </c>
      <c r="AJ261" s="1">
        <f t="array" ref="AJ261">0*-1</f>
        <v>0</v>
      </c>
      <c r="AK261" s="1">
        <f t="array" ref="AK261">0*-1</f>
        <v>0</v>
      </c>
      <c r="AL261" s="10"/>
    </row>
    <row r="262" spans="1:38" s="44" customFormat="1" hidden="1" outlineLevel="1" x14ac:dyDescent="0.35">
      <c r="C262" s="26"/>
      <c r="F262" s="25">
        <v>6900</v>
      </c>
      <c r="G262" s="20" t="s">
        <v>97</v>
      </c>
      <c r="H262" s="2">
        <f t="shared" si="148"/>
        <v>0</v>
      </c>
      <c r="I262" s="1">
        <f t="array" ref="I262">Z262*-1</f>
        <v>0</v>
      </c>
      <c r="J262" s="1">
        <f t="array" ref="J262">AA262*-1</f>
        <v>0</v>
      </c>
      <c r="K262" s="1">
        <f t="array" ref="K262">AB262*-1</f>
        <v>0</v>
      </c>
      <c r="L262" s="1">
        <f t="array" ref="L262">AC262*-1</f>
        <v>0</v>
      </c>
      <c r="M262" s="1">
        <f t="array" ref="M262">AD262*-1</f>
        <v>0</v>
      </c>
      <c r="N262" s="1">
        <f t="array" ref="N262">AE262*-1</f>
        <v>0</v>
      </c>
      <c r="O262" s="1">
        <f t="array" ref="O262">AF262*-1</f>
        <v>0</v>
      </c>
      <c r="P262" s="1">
        <f t="array" ref="P262">AG262*-1</f>
        <v>0</v>
      </c>
      <c r="Q262" s="1">
        <f t="array" ref="Q262">AH262*-1</f>
        <v>0</v>
      </c>
      <c r="R262" s="1">
        <f t="array" ref="R262">AI262*-1</f>
        <v>0</v>
      </c>
      <c r="S262" s="1">
        <f t="array" ref="S262">AJ262*-1</f>
        <v>0</v>
      </c>
      <c r="T262" s="1">
        <f t="array" ref="T262">AK262*-1</f>
        <v>0</v>
      </c>
      <c r="U262" s="22"/>
      <c r="V262" s="10"/>
      <c r="W262" s="12">
        <f t="array" ref="W262">0*-1</f>
        <v>0</v>
      </c>
      <c r="X262" s="12">
        <f t="array" ref="X262">0*-1</f>
        <v>0</v>
      </c>
      <c r="Y262" s="2">
        <f t="shared" si="149"/>
        <v>0</v>
      </c>
      <c r="Z262" s="1">
        <f t="array" ref="Z262">0*-1</f>
        <v>0</v>
      </c>
      <c r="AA262" s="1">
        <f t="array" ref="AA262">0*-1</f>
        <v>0</v>
      </c>
      <c r="AB262" s="1">
        <f t="array" ref="AB262">0*-1</f>
        <v>0</v>
      </c>
      <c r="AC262" s="1">
        <f t="array" ref="AC262">0*-1</f>
        <v>0</v>
      </c>
      <c r="AD262" s="1">
        <f t="array" ref="AD262">0*-1</f>
        <v>0</v>
      </c>
      <c r="AE262" s="1">
        <f t="array" ref="AE262">0*-1</f>
        <v>0</v>
      </c>
      <c r="AF262" s="1">
        <f t="array" ref="AF262">0*-1</f>
        <v>0</v>
      </c>
      <c r="AG262" s="1">
        <f t="array" ref="AG262">0*-1</f>
        <v>0</v>
      </c>
      <c r="AH262" s="1">
        <f t="array" ref="AH262">0*-1</f>
        <v>0</v>
      </c>
      <c r="AI262" s="1">
        <f t="array" ref="AI262">0*-1</f>
        <v>0</v>
      </c>
      <c r="AJ262" s="1">
        <f t="array" ref="AJ262">0*-1</f>
        <v>0</v>
      </c>
      <c r="AK262" s="1">
        <f t="array" ref="AK262">0*-1</f>
        <v>0</v>
      </c>
      <c r="AL262" s="10"/>
    </row>
    <row r="263" spans="1:38" s="44" customFormat="1" hidden="1" outlineLevel="1" x14ac:dyDescent="0.35">
      <c r="C263" s="26"/>
      <c r="F263" s="25">
        <v>6940</v>
      </c>
      <c r="G263" s="20" t="s">
        <v>10</v>
      </c>
      <c r="H263" s="2">
        <f t="shared" si="148"/>
        <v>0</v>
      </c>
      <c r="I263" s="1">
        <f t="array" ref="I263">Z263*-1</f>
        <v>0</v>
      </c>
      <c r="J263" s="1">
        <f t="array" ref="J263">AA263*-1</f>
        <v>0</v>
      </c>
      <c r="K263" s="1">
        <f t="array" ref="K263">AB263*-1</f>
        <v>0</v>
      </c>
      <c r="L263" s="1">
        <f t="array" ref="L263">AC263*-1</f>
        <v>0</v>
      </c>
      <c r="M263" s="1">
        <f t="array" ref="M263">AD263*-1</f>
        <v>0</v>
      </c>
      <c r="N263" s="1">
        <f t="array" ref="N263">AE263*-1</f>
        <v>0</v>
      </c>
      <c r="O263" s="1">
        <f t="array" ref="O263">AF263*-1</f>
        <v>0</v>
      </c>
      <c r="P263" s="1">
        <f t="array" ref="P263">AG263*-1</f>
        <v>0</v>
      </c>
      <c r="Q263" s="1">
        <f t="array" ref="Q263">AH263*-1</f>
        <v>0</v>
      </c>
      <c r="R263" s="1">
        <f t="array" ref="R263">AI263*-1</f>
        <v>0</v>
      </c>
      <c r="S263" s="1">
        <f t="array" ref="S263">AJ263*-1</f>
        <v>0</v>
      </c>
      <c r="T263" s="1">
        <f t="array" ref="T263">AK263*-1</f>
        <v>0</v>
      </c>
      <c r="U263" s="22"/>
      <c r="V263" s="10"/>
      <c r="W263" s="12">
        <f t="array" ref="W263">0*-1</f>
        <v>0</v>
      </c>
      <c r="X263" s="12">
        <f t="array" ref="X263">0*-1</f>
        <v>0</v>
      </c>
      <c r="Y263" s="2">
        <f t="shared" si="149"/>
        <v>0</v>
      </c>
      <c r="Z263" s="1">
        <f t="array" ref="Z263">0*-1</f>
        <v>0</v>
      </c>
      <c r="AA263" s="1">
        <f t="array" ref="AA263">0*-1</f>
        <v>0</v>
      </c>
      <c r="AB263" s="1">
        <f t="array" ref="AB263">0*-1</f>
        <v>0</v>
      </c>
      <c r="AC263" s="1">
        <f t="array" ref="AC263">0*-1</f>
        <v>0</v>
      </c>
      <c r="AD263" s="1">
        <f t="array" ref="AD263">0*-1</f>
        <v>0</v>
      </c>
      <c r="AE263" s="1">
        <f t="array" ref="AE263">0*-1</f>
        <v>0</v>
      </c>
      <c r="AF263" s="1">
        <f t="array" ref="AF263">0*-1</f>
        <v>0</v>
      </c>
      <c r="AG263" s="1">
        <f t="array" ref="AG263">0*-1</f>
        <v>0</v>
      </c>
      <c r="AH263" s="1">
        <f t="array" ref="AH263">0*-1</f>
        <v>0</v>
      </c>
      <c r="AI263" s="1">
        <f t="array" ref="AI263">0*-1</f>
        <v>0</v>
      </c>
      <c r="AJ263" s="1">
        <f t="array" ref="AJ263">0*-1</f>
        <v>0</v>
      </c>
      <c r="AK263" s="1">
        <f t="array" ref="AK263">0*-1</f>
        <v>0</v>
      </c>
      <c r="AL263" s="10"/>
    </row>
    <row r="264" spans="1:38" s="44" customFormat="1" hidden="1" outlineLevel="1" x14ac:dyDescent="0.35">
      <c r="C264" s="26"/>
      <c r="F264" s="25">
        <v>7100</v>
      </c>
      <c r="G264" s="20" t="s">
        <v>46</v>
      </c>
      <c r="H264" s="2">
        <f t="shared" si="148"/>
        <v>0</v>
      </c>
      <c r="I264" s="1">
        <f t="array" ref="I264">Z264*-1</f>
        <v>0</v>
      </c>
      <c r="J264" s="1">
        <f t="array" ref="J264">AA264*-1</f>
        <v>0</v>
      </c>
      <c r="K264" s="1">
        <f t="array" ref="K264">AB264*-1</f>
        <v>0</v>
      </c>
      <c r="L264" s="1">
        <f t="array" ref="L264">AC264*-1</f>
        <v>0</v>
      </c>
      <c r="M264" s="1">
        <f t="array" ref="M264">AD264*-1</f>
        <v>0</v>
      </c>
      <c r="N264" s="1">
        <f t="array" ref="N264">AE264*-1</f>
        <v>0</v>
      </c>
      <c r="O264" s="1">
        <f t="array" ref="O264">AF264*-1</f>
        <v>0</v>
      </c>
      <c r="P264" s="1">
        <f t="array" ref="P264">AG264*-1</f>
        <v>0</v>
      </c>
      <c r="Q264" s="1">
        <f t="array" ref="Q264">AH264*-1</f>
        <v>0</v>
      </c>
      <c r="R264" s="1">
        <f t="array" ref="R264">AI264*-1</f>
        <v>0</v>
      </c>
      <c r="S264" s="1">
        <f t="array" ref="S264">AJ264*-1</f>
        <v>0</v>
      </c>
      <c r="T264" s="1">
        <f t="array" ref="T264">AK264*-1</f>
        <v>0</v>
      </c>
      <c r="U264" s="22"/>
      <c r="V264" s="10"/>
      <c r="W264" s="12">
        <f t="array" ref="W264">0*-1</f>
        <v>0</v>
      </c>
      <c r="X264" s="12">
        <f t="array" ref="X264">0*-1</f>
        <v>0</v>
      </c>
      <c r="Y264" s="2">
        <f t="shared" si="149"/>
        <v>0</v>
      </c>
      <c r="Z264" s="1">
        <f t="array" ref="Z264">0*-1</f>
        <v>0</v>
      </c>
      <c r="AA264" s="1">
        <f t="array" ref="AA264">0*-1</f>
        <v>0</v>
      </c>
      <c r="AB264" s="1">
        <f t="array" ref="AB264">0*-1</f>
        <v>0</v>
      </c>
      <c r="AC264" s="1">
        <f t="array" ref="AC264">0*-1</f>
        <v>0</v>
      </c>
      <c r="AD264" s="1">
        <f t="array" ref="AD264">0*-1</f>
        <v>0</v>
      </c>
      <c r="AE264" s="1">
        <f t="array" ref="AE264">0*-1</f>
        <v>0</v>
      </c>
      <c r="AF264" s="1">
        <f t="array" ref="AF264">0*-1</f>
        <v>0</v>
      </c>
      <c r="AG264" s="1">
        <f t="array" ref="AG264">0*-1</f>
        <v>0</v>
      </c>
      <c r="AH264" s="1">
        <f t="array" ref="AH264">0*-1</f>
        <v>0</v>
      </c>
      <c r="AI264" s="1">
        <f t="array" ref="AI264">0*-1</f>
        <v>0</v>
      </c>
      <c r="AJ264" s="1">
        <f t="array" ref="AJ264">0*-1</f>
        <v>0</v>
      </c>
      <c r="AK264" s="1">
        <f t="array" ref="AK264">0*-1</f>
        <v>0</v>
      </c>
      <c r="AL264" s="10"/>
    </row>
    <row r="265" spans="1:38" s="44" customFormat="1" hidden="1" outlineLevel="1" x14ac:dyDescent="0.35">
      <c r="C265" s="26"/>
      <c r="F265" s="25">
        <v>7140</v>
      </c>
      <c r="G265" s="20" t="s">
        <v>70</v>
      </c>
      <c r="H265" s="2">
        <f t="shared" si="148"/>
        <v>0</v>
      </c>
      <c r="I265" s="1">
        <f t="array" ref="I265">Z265*-1</f>
        <v>0</v>
      </c>
      <c r="J265" s="1">
        <f t="array" ref="J265">AA265*-1</f>
        <v>0</v>
      </c>
      <c r="K265" s="1">
        <f t="array" ref="K265">AB265*-1</f>
        <v>0</v>
      </c>
      <c r="L265" s="1">
        <f t="array" ref="L265">AC265*-1</f>
        <v>0</v>
      </c>
      <c r="M265" s="1">
        <f t="array" ref="M265">AD265*-1</f>
        <v>0</v>
      </c>
      <c r="N265" s="1">
        <f t="array" ref="N265">AE265*-1</f>
        <v>0</v>
      </c>
      <c r="O265" s="1">
        <f t="array" ref="O265">AF265*-1</f>
        <v>0</v>
      </c>
      <c r="P265" s="1">
        <f t="array" ref="P265">AG265*-1</f>
        <v>0</v>
      </c>
      <c r="Q265" s="1">
        <f t="array" ref="Q265">AH265*-1</f>
        <v>0</v>
      </c>
      <c r="R265" s="1">
        <f t="array" ref="R265">AI265*-1</f>
        <v>0</v>
      </c>
      <c r="S265" s="1">
        <f t="array" ref="S265">AJ265*-1</f>
        <v>0</v>
      </c>
      <c r="T265" s="1">
        <f t="array" ref="T265">AK265*-1</f>
        <v>0</v>
      </c>
      <c r="U265" s="22"/>
      <c r="V265" s="10"/>
      <c r="W265" s="12">
        <f t="array" ref="W265">0*-1</f>
        <v>0</v>
      </c>
      <c r="X265" s="12">
        <f t="array" ref="X265">0*-1</f>
        <v>0</v>
      </c>
      <c r="Y265" s="2">
        <f t="shared" si="149"/>
        <v>0</v>
      </c>
      <c r="Z265" s="1">
        <f t="array" ref="Z265">0*-1</f>
        <v>0</v>
      </c>
      <c r="AA265" s="1">
        <f t="array" ref="AA265">0*-1</f>
        <v>0</v>
      </c>
      <c r="AB265" s="1">
        <f t="array" ref="AB265">0*-1</f>
        <v>0</v>
      </c>
      <c r="AC265" s="1">
        <f t="array" ref="AC265">0*-1</f>
        <v>0</v>
      </c>
      <c r="AD265" s="1">
        <f t="array" ref="AD265">0*-1</f>
        <v>0</v>
      </c>
      <c r="AE265" s="1">
        <f t="array" ref="AE265">0*-1</f>
        <v>0</v>
      </c>
      <c r="AF265" s="1">
        <f t="array" ref="AF265">0*-1</f>
        <v>0</v>
      </c>
      <c r="AG265" s="1">
        <f t="array" ref="AG265">0*-1</f>
        <v>0</v>
      </c>
      <c r="AH265" s="1">
        <f t="array" ref="AH265">0*-1</f>
        <v>0</v>
      </c>
      <c r="AI265" s="1">
        <f t="array" ref="AI265">0*-1</f>
        <v>0</v>
      </c>
      <c r="AJ265" s="1">
        <f t="array" ref="AJ265">0*-1</f>
        <v>0</v>
      </c>
      <c r="AK265" s="1">
        <f t="array" ref="AK265">0*-1</f>
        <v>0</v>
      </c>
      <c r="AL265" s="10"/>
    </row>
    <row r="266" spans="1:38" s="44" customFormat="1" hidden="1" outlineLevel="1" x14ac:dyDescent="0.35">
      <c r="C266" s="26"/>
      <c r="F266" s="25">
        <v>7145</v>
      </c>
      <c r="G266" s="20" t="s">
        <v>27</v>
      </c>
      <c r="H266" s="2">
        <f t="shared" si="148"/>
        <v>0</v>
      </c>
      <c r="I266" s="1">
        <f t="array" ref="I266">Z266*-1</f>
        <v>0</v>
      </c>
      <c r="J266" s="1">
        <f t="array" ref="J266">AA266*-1</f>
        <v>0</v>
      </c>
      <c r="K266" s="1">
        <f t="array" ref="K266">AB266*-1</f>
        <v>0</v>
      </c>
      <c r="L266" s="1">
        <f t="array" ref="L266">AC266*-1</f>
        <v>0</v>
      </c>
      <c r="M266" s="1">
        <f t="array" ref="M266">AD266*-1</f>
        <v>0</v>
      </c>
      <c r="N266" s="1">
        <f t="array" ref="N266">AE266*-1</f>
        <v>0</v>
      </c>
      <c r="O266" s="1">
        <f t="array" ref="O266">AF266*-1</f>
        <v>0</v>
      </c>
      <c r="P266" s="1">
        <f t="array" ref="P266">AG266*-1</f>
        <v>0</v>
      </c>
      <c r="Q266" s="1">
        <f t="array" ref="Q266">AH266*-1</f>
        <v>0</v>
      </c>
      <c r="R266" s="1">
        <f t="array" ref="R266">AI266*-1</f>
        <v>0</v>
      </c>
      <c r="S266" s="1">
        <f t="array" ref="S266">AJ266*-1</f>
        <v>0</v>
      </c>
      <c r="T266" s="1">
        <f t="array" ref="T266">AK266*-1</f>
        <v>0</v>
      </c>
      <c r="U266" s="22"/>
      <c r="V266" s="10"/>
      <c r="W266" s="12">
        <f t="array" ref="W266">0*-1</f>
        <v>0</v>
      </c>
      <c r="X266" s="12">
        <f t="array" ref="X266">0*-1</f>
        <v>0</v>
      </c>
      <c r="Y266" s="2">
        <f t="shared" si="149"/>
        <v>0</v>
      </c>
      <c r="Z266" s="1">
        <f t="array" ref="Z266">0*-1</f>
        <v>0</v>
      </c>
      <c r="AA266" s="1">
        <f t="array" ref="AA266">0*-1</f>
        <v>0</v>
      </c>
      <c r="AB266" s="1">
        <f t="array" ref="AB266">0*-1</f>
        <v>0</v>
      </c>
      <c r="AC266" s="1">
        <f t="array" ref="AC266">0*-1</f>
        <v>0</v>
      </c>
      <c r="AD266" s="1">
        <f t="array" ref="AD266">0*-1</f>
        <v>0</v>
      </c>
      <c r="AE266" s="1">
        <f t="array" ref="AE266">0*-1</f>
        <v>0</v>
      </c>
      <c r="AF266" s="1">
        <f t="array" ref="AF266">0*-1</f>
        <v>0</v>
      </c>
      <c r="AG266" s="1">
        <f t="array" ref="AG266">0*-1</f>
        <v>0</v>
      </c>
      <c r="AH266" s="1">
        <f t="array" ref="AH266">0*-1</f>
        <v>0</v>
      </c>
      <c r="AI266" s="1">
        <f t="array" ref="AI266">0*-1</f>
        <v>0</v>
      </c>
      <c r="AJ266" s="1">
        <f t="array" ref="AJ266">0*-1</f>
        <v>0</v>
      </c>
      <c r="AK266" s="1">
        <f t="array" ref="AK266">0*-1</f>
        <v>0</v>
      </c>
      <c r="AL266" s="10"/>
    </row>
    <row r="267" spans="1:38" s="44" customFormat="1" hidden="1" outlineLevel="1" x14ac:dyDescent="0.35">
      <c r="C267" s="26"/>
      <c r="F267" s="25">
        <v>7360</v>
      </c>
      <c r="G267" s="20" t="s">
        <v>75</v>
      </c>
      <c r="H267" s="2">
        <f t="shared" si="148"/>
        <v>0</v>
      </c>
      <c r="I267" s="1">
        <f t="array" ref="I267">Z267*-1</f>
        <v>0</v>
      </c>
      <c r="J267" s="1">
        <f t="array" ref="J267">AA267*-1</f>
        <v>0</v>
      </c>
      <c r="K267" s="1">
        <f t="array" ref="K267">AB267*-1</f>
        <v>0</v>
      </c>
      <c r="L267" s="1">
        <f t="array" ref="L267">AC267*-1</f>
        <v>0</v>
      </c>
      <c r="M267" s="1">
        <f t="array" ref="M267">AD267*-1</f>
        <v>0</v>
      </c>
      <c r="N267" s="1">
        <f t="array" ref="N267">AE267*-1</f>
        <v>0</v>
      </c>
      <c r="O267" s="1">
        <f t="array" ref="O267">AF267*-1</f>
        <v>0</v>
      </c>
      <c r="P267" s="1">
        <f t="array" ref="P267">AG267*-1</f>
        <v>0</v>
      </c>
      <c r="Q267" s="1">
        <f t="array" ref="Q267">AH267*-1</f>
        <v>0</v>
      </c>
      <c r="R267" s="1">
        <f t="array" ref="R267">AI267*-1</f>
        <v>0</v>
      </c>
      <c r="S267" s="1">
        <f t="array" ref="S267">AJ267*-1</f>
        <v>0</v>
      </c>
      <c r="T267" s="1">
        <f t="array" ref="T267">AK267*-1</f>
        <v>0</v>
      </c>
      <c r="U267" s="22"/>
      <c r="V267" s="10"/>
      <c r="W267" s="12">
        <f t="array" ref="W267">0*-1</f>
        <v>0</v>
      </c>
      <c r="X267" s="12">
        <f t="array" ref="X267">0*-1</f>
        <v>0</v>
      </c>
      <c r="Y267" s="2">
        <f t="shared" si="149"/>
        <v>0</v>
      </c>
      <c r="Z267" s="1">
        <f t="array" ref="Z267">0*-1</f>
        <v>0</v>
      </c>
      <c r="AA267" s="1">
        <f t="array" ref="AA267">0*-1</f>
        <v>0</v>
      </c>
      <c r="AB267" s="1">
        <f t="array" ref="AB267">0*-1</f>
        <v>0</v>
      </c>
      <c r="AC267" s="1">
        <f t="array" ref="AC267">0*-1</f>
        <v>0</v>
      </c>
      <c r="AD267" s="1">
        <f t="array" ref="AD267">0*-1</f>
        <v>0</v>
      </c>
      <c r="AE267" s="1">
        <f t="array" ref="AE267">0*-1</f>
        <v>0</v>
      </c>
      <c r="AF267" s="1">
        <f t="array" ref="AF267">0*-1</f>
        <v>0</v>
      </c>
      <c r="AG267" s="1">
        <f t="array" ref="AG267">0*-1</f>
        <v>0</v>
      </c>
      <c r="AH267" s="1">
        <f t="array" ref="AH267">0*-1</f>
        <v>0</v>
      </c>
      <c r="AI267" s="1">
        <f t="array" ref="AI267">0*-1</f>
        <v>0</v>
      </c>
      <c r="AJ267" s="1">
        <f t="array" ref="AJ267">0*-1</f>
        <v>0</v>
      </c>
      <c r="AK267" s="1">
        <f t="array" ref="AK267">0*-1</f>
        <v>0</v>
      </c>
      <c r="AL267" s="10"/>
    </row>
    <row r="268" spans="1:38" s="44" customFormat="1" hidden="1" outlineLevel="1" x14ac:dyDescent="0.35">
      <c r="C268" s="26"/>
      <c r="F268" s="25">
        <v>7420</v>
      </c>
      <c r="G268" s="20" t="s">
        <v>11</v>
      </c>
      <c r="H268" s="2">
        <f t="shared" si="148"/>
        <v>0</v>
      </c>
      <c r="I268" s="1">
        <f t="array" ref="I268">Z268*-1</f>
        <v>0</v>
      </c>
      <c r="J268" s="1">
        <f t="array" ref="J268">AA268*-1</f>
        <v>0</v>
      </c>
      <c r="K268" s="1">
        <f t="array" ref="K268">AB268*-1</f>
        <v>0</v>
      </c>
      <c r="L268" s="1">
        <f t="array" ref="L268">AC268*-1</f>
        <v>0</v>
      </c>
      <c r="M268" s="1">
        <f t="array" ref="M268">AD268*-1</f>
        <v>0</v>
      </c>
      <c r="N268" s="1">
        <f t="array" ref="N268">AE268*-1</f>
        <v>0</v>
      </c>
      <c r="O268" s="1">
        <f t="array" ref="O268">AF268*-1</f>
        <v>0</v>
      </c>
      <c r="P268" s="1">
        <f t="array" ref="P268">AG268*-1</f>
        <v>0</v>
      </c>
      <c r="Q268" s="1">
        <f t="array" ref="Q268">AH268*-1</f>
        <v>0</v>
      </c>
      <c r="R268" s="1">
        <f t="array" ref="R268">AI268*-1</f>
        <v>0</v>
      </c>
      <c r="S268" s="1">
        <f t="array" ref="S268">AJ268*-1</f>
        <v>0</v>
      </c>
      <c r="T268" s="1">
        <f t="array" ref="T268">AK268*-1</f>
        <v>0</v>
      </c>
      <c r="U268" s="22"/>
      <c r="V268" s="10"/>
      <c r="W268" s="12">
        <f t="array" ref="W268">0*-1</f>
        <v>0</v>
      </c>
      <c r="X268" s="12">
        <f t="array" ref="X268">0*-1</f>
        <v>0</v>
      </c>
      <c r="Y268" s="2">
        <f t="shared" si="149"/>
        <v>0</v>
      </c>
      <c r="Z268" s="1">
        <f t="array" ref="Z268">0*-1</f>
        <v>0</v>
      </c>
      <c r="AA268" s="1">
        <f t="array" ref="AA268">0*-1</f>
        <v>0</v>
      </c>
      <c r="AB268" s="1">
        <f t="array" ref="AB268">0*-1</f>
        <v>0</v>
      </c>
      <c r="AC268" s="1">
        <f t="array" ref="AC268">0*-1</f>
        <v>0</v>
      </c>
      <c r="AD268" s="1">
        <f t="array" ref="AD268">0*-1</f>
        <v>0</v>
      </c>
      <c r="AE268" s="1">
        <f t="array" ref="AE268">0*-1</f>
        <v>0</v>
      </c>
      <c r="AF268" s="1">
        <f t="array" ref="AF268">0*-1</f>
        <v>0</v>
      </c>
      <c r="AG268" s="1">
        <f t="array" ref="AG268">0*-1</f>
        <v>0</v>
      </c>
      <c r="AH268" s="1">
        <f t="array" ref="AH268">0*-1</f>
        <v>0</v>
      </c>
      <c r="AI268" s="1">
        <f t="array" ref="AI268">0*-1</f>
        <v>0</v>
      </c>
      <c r="AJ268" s="1">
        <f t="array" ref="AJ268">0*-1</f>
        <v>0</v>
      </c>
      <c r="AK268" s="1">
        <f t="array" ref="AK268">0*-1</f>
        <v>0</v>
      </c>
      <c r="AL268" s="10"/>
    </row>
    <row r="269" spans="1:38" s="44" customFormat="1" hidden="1" outlineLevel="1" x14ac:dyDescent="0.35">
      <c r="C269" s="26"/>
      <c r="F269" s="25">
        <v>7770</v>
      </c>
      <c r="G269" s="20" t="s">
        <v>8</v>
      </c>
      <c r="H269" s="2">
        <f t="shared" si="148"/>
        <v>0</v>
      </c>
      <c r="I269" s="1">
        <f t="array" ref="I269">Z269*-1</f>
        <v>0</v>
      </c>
      <c r="J269" s="1">
        <f t="array" ref="J269">AA269*-1</f>
        <v>0</v>
      </c>
      <c r="K269" s="1">
        <f t="array" ref="K269">AB269*-1</f>
        <v>0</v>
      </c>
      <c r="L269" s="1">
        <f t="array" ref="L269">AC269*-1</f>
        <v>0</v>
      </c>
      <c r="M269" s="1">
        <f t="array" ref="M269">AD269*-1</f>
        <v>0</v>
      </c>
      <c r="N269" s="1">
        <f t="array" ref="N269">AE269*-1</f>
        <v>0</v>
      </c>
      <c r="O269" s="1">
        <f t="array" ref="O269">AF269*-1</f>
        <v>0</v>
      </c>
      <c r="P269" s="1">
        <f t="array" ref="P269">AG269*-1</f>
        <v>0</v>
      </c>
      <c r="Q269" s="1">
        <f t="array" ref="Q269">AH269*-1</f>
        <v>0</v>
      </c>
      <c r="R269" s="1">
        <f t="array" ref="R269">AI269*-1</f>
        <v>0</v>
      </c>
      <c r="S269" s="1">
        <f t="array" ref="S269">AJ269*-1</f>
        <v>0</v>
      </c>
      <c r="T269" s="1">
        <f t="array" ref="T269">AK269*-1</f>
        <v>0</v>
      </c>
      <c r="U269" s="22"/>
      <c r="V269" s="10"/>
      <c r="W269" s="12">
        <f t="array" ref="W269">0*-1</f>
        <v>0</v>
      </c>
      <c r="X269" s="12">
        <f t="array" ref="X269">0*-1</f>
        <v>0</v>
      </c>
      <c r="Y269" s="2">
        <f t="shared" si="149"/>
        <v>0</v>
      </c>
      <c r="Z269" s="1">
        <f t="array" ref="Z269">0*-1</f>
        <v>0</v>
      </c>
      <c r="AA269" s="1">
        <f t="array" ref="AA269">0*-1</f>
        <v>0</v>
      </c>
      <c r="AB269" s="1">
        <f t="array" ref="AB269">0*-1</f>
        <v>0</v>
      </c>
      <c r="AC269" s="1">
        <f t="array" ref="AC269">0*-1</f>
        <v>0</v>
      </c>
      <c r="AD269" s="1">
        <f t="array" ref="AD269">0*-1</f>
        <v>0</v>
      </c>
      <c r="AE269" s="1">
        <f t="array" ref="AE269">0*-1</f>
        <v>0</v>
      </c>
      <c r="AF269" s="1">
        <f t="array" ref="AF269">0*-1</f>
        <v>0</v>
      </c>
      <c r="AG269" s="1">
        <f t="array" ref="AG269">0*-1</f>
        <v>0</v>
      </c>
      <c r="AH269" s="1">
        <f t="array" ref="AH269">0*-1</f>
        <v>0</v>
      </c>
      <c r="AI269" s="1">
        <f t="array" ref="AI269">0*-1</f>
        <v>0</v>
      </c>
      <c r="AJ269" s="1">
        <f t="array" ref="AJ269">0*-1</f>
        <v>0</v>
      </c>
      <c r="AK269" s="1">
        <f t="array" ref="AK269">0*-1</f>
        <v>0</v>
      </c>
      <c r="AL269" s="10"/>
    </row>
    <row r="270" spans="1:38" s="44" customFormat="1" ht="15.65" customHeight="1" collapsed="1" x14ac:dyDescent="0.35">
      <c r="A270" s="6">
        <f t="array" ref="A270">IFERROR(93000050,"0")</f>
        <v>93000050</v>
      </c>
      <c r="B270" s="6" t="s">
        <v>4</v>
      </c>
      <c r="C270" s="8">
        <f>IF(A270="","0",A270)</f>
        <v>93000050</v>
      </c>
      <c r="D270" s="24" t="str">
        <f>IF(C270="0","(Ingen Verdi)",B270)</f>
        <v>Studentarbeid - Region Vest</v>
      </c>
      <c r="E270" s="18">
        <v>930</v>
      </c>
      <c r="H270" s="2">
        <f>SUM(I270:T270)</f>
        <v>-20000</v>
      </c>
      <c r="I270" s="2">
        <f t="shared" ref="I270:T270" si="157">SUM(0)+SUM(I245)+SUM(I246)+SUM(0)+SUM(I247)+SUM(0)+SUM(I248)+SUM(0)+SUM(0)+SUM(I249)+SUM(I250)+SUM(I251)+SUM(I252)+SUM(I253:I269)</f>
        <v>-20000</v>
      </c>
      <c r="J270" s="2">
        <f t="shared" si="157"/>
        <v>0</v>
      </c>
      <c r="K270" s="2">
        <f t="shared" si="157"/>
        <v>0</v>
      </c>
      <c r="L270" s="2">
        <f t="shared" si="157"/>
        <v>0</v>
      </c>
      <c r="M270" s="2">
        <f t="shared" si="157"/>
        <v>0</v>
      </c>
      <c r="N270" s="2">
        <f t="shared" si="157"/>
        <v>0</v>
      </c>
      <c r="O270" s="2">
        <f t="shared" si="157"/>
        <v>0</v>
      </c>
      <c r="P270" s="2">
        <f t="shared" si="157"/>
        <v>0</v>
      </c>
      <c r="Q270" s="2">
        <f t="shared" si="157"/>
        <v>0</v>
      </c>
      <c r="R270" s="2">
        <f t="shared" si="157"/>
        <v>0</v>
      </c>
      <c r="S270" s="2">
        <f t="shared" si="157"/>
        <v>0</v>
      </c>
      <c r="T270" s="2">
        <f t="shared" si="157"/>
        <v>0</v>
      </c>
      <c r="U270" s="21"/>
      <c r="V270" s="19"/>
      <c r="W270" s="2">
        <f t="shared" ref="W270:X270" si="158">SUM(0)+SUM(W245)+SUM(W246)+SUM(0)+SUM(W247)+SUM(0)+SUM(W248)+SUM(0)+SUM(0)+SUM(W249)+SUM(W250)+SUM(W251)+SUM(W252)+SUM(W253:W269)</f>
        <v>0</v>
      </c>
      <c r="X270" s="2">
        <f t="shared" si="158"/>
        <v>0</v>
      </c>
      <c r="Y270" s="2">
        <f>SUM(Z270:AK270)</f>
        <v>20000</v>
      </c>
      <c r="Z270" s="2">
        <f t="shared" ref="Z270:AK270" si="159">SUM(0)+SUM(Z245)+SUM(Z246)+SUM(0)+SUM(Z247)+SUM(0)+SUM(Z248)+SUM(0)+SUM(0)+SUM(Z249)+SUM(Z250)+SUM(Z251)+SUM(Z252)+SUM(Z253:Z269)</f>
        <v>20000</v>
      </c>
      <c r="AA270" s="2">
        <f t="shared" si="159"/>
        <v>0</v>
      </c>
      <c r="AB270" s="2">
        <f t="shared" si="159"/>
        <v>0</v>
      </c>
      <c r="AC270" s="2">
        <f t="shared" si="159"/>
        <v>0</v>
      </c>
      <c r="AD270" s="2">
        <f t="shared" si="159"/>
        <v>0</v>
      </c>
      <c r="AE270" s="2">
        <f t="shared" si="159"/>
        <v>0</v>
      </c>
      <c r="AF270" s="2">
        <f t="shared" si="159"/>
        <v>0</v>
      </c>
      <c r="AG270" s="2">
        <f t="shared" si="159"/>
        <v>0</v>
      </c>
      <c r="AH270" s="2">
        <f t="shared" si="159"/>
        <v>0</v>
      </c>
      <c r="AI270" s="2">
        <f t="shared" si="159"/>
        <v>0</v>
      </c>
      <c r="AJ270" s="2">
        <f t="shared" si="159"/>
        <v>0</v>
      </c>
      <c r="AK270" s="2">
        <f t="shared" si="159"/>
        <v>0</v>
      </c>
    </row>
    <row r="271" spans="1:38" s="44" customFormat="1" ht="15.65" hidden="1" customHeight="1" outlineLevel="1" x14ac:dyDescent="0.35">
      <c r="A271" s="6"/>
      <c r="B271" s="6"/>
      <c r="C271" s="8"/>
      <c r="D271" s="8"/>
      <c r="E271" s="18"/>
      <c r="F271" s="25">
        <v>4540</v>
      </c>
      <c r="G271" s="44" t="s">
        <v>95</v>
      </c>
      <c r="H271" s="2">
        <f t="shared" ref="H271:H272" si="160">SUM(I271:T271)</f>
        <v>0</v>
      </c>
      <c r="I271" s="1">
        <f t="array" ref="I271">Z271*-1</f>
        <v>0</v>
      </c>
      <c r="J271" s="1">
        <f t="array" ref="J271">AA271*-1</f>
        <v>0</v>
      </c>
      <c r="K271" s="1">
        <f t="array" ref="K271">AB271*-1</f>
        <v>0</v>
      </c>
      <c r="L271" s="1">
        <f t="array" ref="L271">AC271*-1</f>
        <v>0</v>
      </c>
      <c r="M271" s="1">
        <f t="array" ref="M271">AD271*-1</f>
        <v>0</v>
      </c>
      <c r="N271" s="1">
        <f t="array" ref="N271">AE271*-1</f>
        <v>0</v>
      </c>
      <c r="O271" s="1">
        <f t="array" ref="O271">AF271*-1</f>
        <v>0</v>
      </c>
      <c r="P271" s="1">
        <f t="array" ref="P271">AG271*-1</f>
        <v>0</v>
      </c>
      <c r="Q271" s="1">
        <f t="array" ref="Q271">AH271*-1</f>
        <v>0</v>
      </c>
      <c r="R271" s="1">
        <f t="array" ref="R271">AI271*-1</f>
        <v>0</v>
      </c>
      <c r="S271" s="1">
        <f t="array" ref="S271">AJ271*-1</f>
        <v>0</v>
      </c>
      <c r="T271" s="1">
        <f t="array" ref="T271">AK271*-1</f>
        <v>0</v>
      </c>
      <c r="U271" s="8"/>
      <c r="W271" s="12">
        <f t="array" ref="W271">0*-1</f>
        <v>0</v>
      </c>
      <c r="X271" s="12">
        <f t="array" ref="X271">0*-1</f>
        <v>0</v>
      </c>
      <c r="Y271" s="2">
        <f t="shared" ref="Y271:Y272" si="161">SUM(Z271:AK271)</f>
        <v>0</v>
      </c>
      <c r="Z271" s="1">
        <f t="array" ref="Z271">0*-1</f>
        <v>0</v>
      </c>
      <c r="AA271" s="1">
        <f t="array" ref="AA271">0*-1</f>
        <v>0</v>
      </c>
      <c r="AB271" s="1">
        <f t="array" ref="AB271">0*-1</f>
        <v>0</v>
      </c>
      <c r="AC271" s="1">
        <f t="array" ref="AC271">0*-1</f>
        <v>0</v>
      </c>
      <c r="AD271" s="1">
        <f t="array" ref="AD271">0*-1</f>
        <v>0</v>
      </c>
      <c r="AE271" s="1">
        <f t="array" ref="AE271">0*-1</f>
        <v>0</v>
      </c>
      <c r="AF271" s="1">
        <f t="array" ref="AF271">0*-1</f>
        <v>0</v>
      </c>
      <c r="AG271" s="1">
        <f t="array" ref="AG271">0*-1</f>
        <v>0</v>
      </c>
      <c r="AH271" s="1">
        <f t="array" ref="AH271">0*-1</f>
        <v>0</v>
      </c>
      <c r="AI271" s="1">
        <f t="array" ref="AI271">0*-1</f>
        <v>0</v>
      </c>
      <c r="AJ271" s="1">
        <f t="array" ref="AJ271">0*-1</f>
        <v>0</v>
      </c>
      <c r="AK271" s="1">
        <f t="array" ref="AK271">0*-1</f>
        <v>0</v>
      </c>
    </row>
    <row r="272" spans="1:38" s="44" customFormat="1" ht="15.65" hidden="1" customHeight="1" outlineLevel="1" x14ac:dyDescent="0.35">
      <c r="A272" s="6"/>
      <c r="B272" s="6"/>
      <c r="C272" s="8"/>
      <c r="D272" s="8"/>
      <c r="E272" s="18"/>
      <c r="F272" s="25">
        <v>5000</v>
      </c>
      <c r="G272" s="44" t="s">
        <v>73</v>
      </c>
      <c r="H272" s="2">
        <f t="shared" si="160"/>
        <v>0</v>
      </c>
      <c r="I272" s="1">
        <f t="array" ref="I272">Z272*-1</f>
        <v>0</v>
      </c>
      <c r="J272" s="1">
        <f t="array" ref="J272">AA272*-1</f>
        <v>0</v>
      </c>
      <c r="K272" s="1">
        <f t="array" ref="K272">AB272*-1</f>
        <v>0</v>
      </c>
      <c r="L272" s="1">
        <f t="array" ref="L272">AC272*-1</f>
        <v>0</v>
      </c>
      <c r="M272" s="1">
        <f t="array" ref="M272">AD272*-1</f>
        <v>0</v>
      </c>
      <c r="N272" s="1">
        <f t="array" ref="N272">AE272*-1</f>
        <v>0</v>
      </c>
      <c r="O272" s="1">
        <f t="array" ref="O272">AF272*-1</f>
        <v>0</v>
      </c>
      <c r="P272" s="1">
        <f t="array" ref="P272">AG272*-1</f>
        <v>0</v>
      </c>
      <c r="Q272" s="1">
        <f t="array" ref="Q272">AH272*-1</f>
        <v>0</v>
      </c>
      <c r="R272" s="1">
        <f t="array" ref="R272">AI272*-1</f>
        <v>0</v>
      </c>
      <c r="S272" s="1">
        <f t="array" ref="S272">AJ272*-1</f>
        <v>0</v>
      </c>
      <c r="T272" s="1">
        <f t="array" ref="T272">AK272*-1</f>
        <v>0</v>
      </c>
      <c r="U272" s="8"/>
      <c r="W272" s="12">
        <f t="array" ref="W272">0*-1</f>
        <v>0</v>
      </c>
      <c r="X272" s="12">
        <f t="array" ref="X272">0*-1</f>
        <v>0</v>
      </c>
      <c r="Y272" s="2">
        <f t="shared" si="161"/>
        <v>0</v>
      </c>
      <c r="Z272" s="1">
        <f t="array" ref="Z272">0*-1</f>
        <v>0</v>
      </c>
      <c r="AA272" s="1">
        <f t="array" ref="AA272">0*-1</f>
        <v>0</v>
      </c>
      <c r="AB272" s="1">
        <f t="array" ref="AB272">0*-1</f>
        <v>0</v>
      </c>
      <c r="AC272" s="1">
        <f t="array" ref="AC272">0*-1</f>
        <v>0</v>
      </c>
      <c r="AD272" s="1">
        <f t="array" ref="AD272">0*-1</f>
        <v>0</v>
      </c>
      <c r="AE272" s="1">
        <f t="array" ref="AE272">0*-1</f>
        <v>0</v>
      </c>
      <c r="AF272" s="1">
        <f t="array" ref="AF272">0*-1</f>
        <v>0</v>
      </c>
      <c r="AG272" s="1">
        <f t="array" ref="AG272">0*-1</f>
        <v>0</v>
      </c>
      <c r="AH272" s="1">
        <f t="array" ref="AH272">0*-1</f>
        <v>0</v>
      </c>
      <c r="AI272" s="1">
        <f t="array" ref="AI272">0*-1</f>
        <v>0</v>
      </c>
      <c r="AJ272" s="1">
        <f t="array" ref="AJ272">0*-1</f>
        <v>0</v>
      </c>
      <c r="AK272" s="1">
        <f t="array" ref="AK272">0*-1</f>
        <v>0</v>
      </c>
    </row>
    <row r="273" spans="1:38" s="44" customFormat="1" ht="15.65" hidden="1" customHeight="1" outlineLevel="1" x14ac:dyDescent="0.35">
      <c r="A273" s="6"/>
      <c r="B273" s="6"/>
      <c r="C273" s="8"/>
      <c r="D273" s="8"/>
      <c r="E273" s="18"/>
      <c r="F273" s="25">
        <v>5060</v>
      </c>
      <c r="G273" s="44" t="s">
        <v>20</v>
      </c>
      <c r="H273" s="2">
        <f>SUM(I273:T273)</f>
        <v>0</v>
      </c>
      <c r="I273" s="1">
        <f t="array" ref="I273">Z273*-1</f>
        <v>0</v>
      </c>
      <c r="J273" s="1">
        <f t="array" ref="J273">AA273*-1</f>
        <v>0</v>
      </c>
      <c r="K273" s="1">
        <f t="array" ref="K273">AB273*-1</f>
        <v>0</v>
      </c>
      <c r="L273" s="1">
        <f t="array" ref="L273">AC273*-1</f>
        <v>0</v>
      </c>
      <c r="M273" s="1">
        <f t="array" ref="M273">AD273*-1</f>
        <v>0</v>
      </c>
      <c r="N273" s="1">
        <f t="array" ref="N273">AE273*-1</f>
        <v>0</v>
      </c>
      <c r="O273" s="1">
        <f t="array" ref="O273">AF273*-1</f>
        <v>0</v>
      </c>
      <c r="P273" s="1">
        <f t="array" ref="P273">AG273*-1</f>
        <v>0</v>
      </c>
      <c r="Q273" s="1">
        <f t="array" ref="Q273">AH273*-1</f>
        <v>0</v>
      </c>
      <c r="R273" s="1">
        <f t="array" ref="R273">AI273*-1</f>
        <v>0</v>
      </c>
      <c r="S273" s="1">
        <f t="array" ref="S273">AJ273*-1</f>
        <v>0</v>
      </c>
      <c r="T273" s="1">
        <f t="array" ref="T273">AK273*-1</f>
        <v>0</v>
      </c>
      <c r="U273" s="8"/>
      <c r="W273" s="12">
        <f t="array" ref="W273">0*-1</f>
        <v>0</v>
      </c>
      <c r="X273" s="12">
        <f t="array" ref="X273">0*-1</f>
        <v>0</v>
      </c>
      <c r="Y273" s="2">
        <f>SUM(Z273:AK273)</f>
        <v>0</v>
      </c>
      <c r="Z273" s="1">
        <f t="array" ref="Z273">0*-1</f>
        <v>0</v>
      </c>
      <c r="AA273" s="1">
        <f t="array" ref="AA273">0*-1</f>
        <v>0</v>
      </c>
      <c r="AB273" s="1">
        <f t="array" ref="AB273">0*-1</f>
        <v>0</v>
      </c>
      <c r="AC273" s="1">
        <f t="array" ref="AC273">0*-1</f>
        <v>0</v>
      </c>
      <c r="AD273" s="1">
        <f t="array" ref="AD273">0*-1</f>
        <v>0</v>
      </c>
      <c r="AE273" s="1">
        <f t="array" ref="AE273">0*-1</f>
        <v>0</v>
      </c>
      <c r="AF273" s="1">
        <f t="array" ref="AF273">0*-1</f>
        <v>0</v>
      </c>
      <c r="AG273" s="1">
        <f t="array" ref="AG273">0*-1</f>
        <v>0</v>
      </c>
      <c r="AH273" s="1">
        <f t="array" ref="AH273">0*-1</f>
        <v>0</v>
      </c>
      <c r="AI273" s="1">
        <f t="array" ref="AI273">0*-1</f>
        <v>0</v>
      </c>
      <c r="AJ273" s="1">
        <f t="array" ref="AJ273">0*-1</f>
        <v>0</v>
      </c>
      <c r="AK273" s="1">
        <f t="array" ref="AK273">0*-1</f>
        <v>0</v>
      </c>
    </row>
    <row r="274" spans="1:38" s="44" customFormat="1" ht="15.65" hidden="1" customHeight="1" outlineLevel="1" x14ac:dyDescent="0.35">
      <c r="A274" s="6"/>
      <c r="B274" s="6"/>
      <c r="C274" s="8"/>
      <c r="D274" s="8"/>
      <c r="E274" s="18"/>
      <c r="F274" s="25">
        <v>5090</v>
      </c>
      <c r="G274" s="44" t="s">
        <v>74</v>
      </c>
      <c r="H274" s="11">
        <f>SUM(I274:T274)</f>
        <v>0</v>
      </c>
      <c r="I274" s="4">
        <f t="shared" ref="I274:T274" si="162">SUM(I272)*12%</f>
        <v>0</v>
      </c>
      <c r="J274" s="4">
        <f t="shared" si="162"/>
        <v>0</v>
      </c>
      <c r="K274" s="4">
        <f t="shared" si="162"/>
        <v>0</v>
      </c>
      <c r="L274" s="4">
        <f t="shared" si="162"/>
        <v>0</v>
      </c>
      <c r="M274" s="4">
        <f t="shared" si="162"/>
        <v>0</v>
      </c>
      <c r="N274" s="4">
        <f t="shared" si="162"/>
        <v>0</v>
      </c>
      <c r="O274" s="4">
        <f t="shared" si="162"/>
        <v>0</v>
      </c>
      <c r="P274" s="4">
        <f t="shared" si="162"/>
        <v>0</v>
      </c>
      <c r="Q274" s="4">
        <f t="shared" si="162"/>
        <v>0</v>
      </c>
      <c r="R274" s="4">
        <f t="shared" si="162"/>
        <v>0</v>
      </c>
      <c r="S274" s="4">
        <f t="shared" si="162"/>
        <v>0</v>
      </c>
      <c r="T274" s="4">
        <f t="shared" si="162"/>
        <v>0</v>
      </c>
      <c r="U274" s="8"/>
      <c r="W274" s="12">
        <f t="array" ref="W274">0*-1</f>
        <v>0</v>
      </c>
      <c r="X274" s="12">
        <f t="array" ref="X274">0*-1</f>
        <v>0</v>
      </c>
      <c r="Y274" s="11">
        <f>SUM(Z274:AK274)</f>
        <v>0</v>
      </c>
      <c r="Z274" s="3">
        <f t="shared" ref="Z274:AK274" si="163">(SUM(Z272)+SUM(0))*12%</f>
        <v>0</v>
      </c>
      <c r="AA274" s="3">
        <f t="shared" si="163"/>
        <v>0</v>
      </c>
      <c r="AB274" s="3">
        <f t="shared" si="163"/>
        <v>0</v>
      </c>
      <c r="AC274" s="3">
        <f t="shared" si="163"/>
        <v>0</v>
      </c>
      <c r="AD274" s="3">
        <f t="shared" si="163"/>
        <v>0</v>
      </c>
      <c r="AE274" s="3">
        <f t="shared" si="163"/>
        <v>0</v>
      </c>
      <c r="AF274" s="3">
        <f t="shared" si="163"/>
        <v>0</v>
      </c>
      <c r="AG274" s="3">
        <f t="shared" si="163"/>
        <v>0</v>
      </c>
      <c r="AH274" s="3">
        <f t="shared" si="163"/>
        <v>0</v>
      </c>
      <c r="AI274" s="3">
        <f t="shared" si="163"/>
        <v>0</v>
      </c>
      <c r="AJ274" s="3">
        <f t="shared" si="163"/>
        <v>0</v>
      </c>
      <c r="AK274" s="3">
        <f t="shared" si="163"/>
        <v>0</v>
      </c>
    </row>
    <row r="275" spans="1:38" s="44" customFormat="1" ht="15.65" hidden="1" customHeight="1" outlineLevel="1" x14ac:dyDescent="0.35">
      <c r="A275" s="6"/>
      <c r="B275" s="6"/>
      <c r="C275" s="8"/>
      <c r="D275" s="8"/>
      <c r="E275" s="18"/>
      <c r="F275" s="25">
        <v>5400</v>
      </c>
      <c r="G275" s="44" t="s">
        <v>53</v>
      </c>
      <c r="H275" s="11">
        <f t="shared" ref="H275:H295" si="164">SUM(I275:T275)</f>
        <v>0</v>
      </c>
      <c r="I275" s="4">
        <f t="array" ref="I275">Z275*-1</f>
        <v>0</v>
      </c>
      <c r="J275" s="4">
        <f t="array" ref="J275">AA275*-1</f>
        <v>0</v>
      </c>
      <c r="K275" s="4">
        <f t="array" ref="K275">AB275*-1</f>
        <v>0</v>
      </c>
      <c r="L275" s="4">
        <f t="array" ref="L275">AC275*-1</f>
        <v>0</v>
      </c>
      <c r="M275" s="4">
        <f t="array" ref="M275">AD275*-1</f>
        <v>0</v>
      </c>
      <c r="N275" s="4">
        <f t="array" ref="N275">AE275*-1</f>
        <v>0</v>
      </c>
      <c r="O275" s="4">
        <f t="array" ref="O275">AF275*-1</f>
        <v>0</v>
      </c>
      <c r="P275" s="4">
        <f t="array" ref="P275">AG275*-1</f>
        <v>0</v>
      </c>
      <c r="Q275" s="4">
        <f t="array" ref="Q275">AH275*-1</f>
        <v>0</v>
      </c>
      <c r="R275" s="4">
        <f t="array" ref="R275">AI275*-1</f>
        <v>0</v>
      </c>
      <c r="S275" s="4">
        <f t="array" ref="S275">AJ275*-1</f>
        <v>0</v>
      </c>
      <c r="T275" s="4">
        <f t="array" ref="T275">AK275*-1</f>
        <v>0</v>
      </c>
      <c r="U275" s="8"/>
      <c r="W275" s="12">
        <f t="array" ref="W275">0*-1</f>
        <v>0</v>
      </c>
      <c r="X275" s="12">
        <f t="array" ref="X275">0*-1</f>
        <v>0</v>
      </c>
      <c r="Y275" s="11">
        <f t="shared" ref="Y275:Y295" si="165">SUM(Z275:AK275)</f>
        <v>0</v>
      </c>
      <c r="Z275" s="3">
        <f t="shared" ref="Z275:AK275" si="166">(SUM(Z272)+SUM(Z273)+SUM(Z277)+SUM(Z278)+SUM(0)+SUM(0)+SUM(0)+SUM(0))*14.1%</f>
        <v>0</v>
      </c>
      <c r="AA275" s="3">
        <f t="shared" si="166"/>
        <v>0</v>
      </c>
      <c r="AB275" s="3">
        <f t="shared" si="166"/>
        <v>0</v>
      </c>
      <c r="AC275" s="3">
        <f t="shared" si="166"/>
        <v>0</v>
      </c>
      <c r="AD275" s="3">
        <f t="shared" si="166"/>
        <v>0</v>
      </c>
      <c r="AE275" s="3">
        <f t="shared" si="166"/>
        <v>0</v>
      </c>
      <c r="AF275" s="3">
        <f t="shared" si="166"/>
        <v>0</v>
      </c>
      <c r="AG275" s="3">
        <f t="shared" si="166"/>
        <v>0</v>
      </c>
      <c r="AH275" s="3">
        <f t="shared" si="166"/>
        <v>0</v>
      </c>
      <c r="AI275" s="3">
        <f t="shared" si="166"/>
        <v>0</v>
      </c>
      <c r="AJ275" s="3">
        <f t="shared" si="166"/>
        <v>0</v>
      </c>
      <c r="AK275" s="3">
        <f t="shared" si="166"/>
        <v>0</v>
      </c>
    </row>
    <row r="276" spans="1:38" s="44" customFormat="1" ht="15.65" hidden="1" customHeight="1" outlineLevel="1" x14ac:dyDescent="0.35">
      <c r="A276" s="6"/>
      <c r="B276" s="6"/>
      <c r="C276" s="8"/>
      <c r="D276" s="8"/>
      <c r="E276" s="18"/>
      <c r="F276" s="25">
        <v>5410</v>
      </c>
      <c r="G276" s="44" t="s">
        <v>60</v>
      </c>
      <c r="H276" s="11">
        <f t="shared" si="164"/>
        <v>0</v>
      </c>
      <c r="I276" s="4">
        <f t="shared" ref="I276:T276" si="167">SUM(I274)*14.1%</f>
        <v>0</v>
      </c>
      <c r="J276" s="4">
        <f t="shared" si="167"/>
        <v>0</v>
      </c>
      <c r="K276" s="4">
        <f t="shared" si="167"/>
        <v>0</v>
      </c>
      <c r="L276" s="4">
        <f t="shared" si="167"/>
        <v>0</v>
      </c>
      <c r="M276" s="4">
        <f t="shared" si="167"/>
        <v>0</v>
      </c>
      <c r="N276" s="4">
        <f t="shared" si="167"/>
        <v>0</v>
      </c>
      <c r="O276" s="4">
        <f t="shared" si="167"/>
        <v>0</v>
      </c>
      <c r="P276" s="4">
        <f t="shared" si="167"/>
        <v>0</v>
      </c>
      <c r="Q276" s="4">
        <f t="shared" si="167"/>
        <v>0</v>
      </c>
      <c r="R276" s="4">
        <f t="shared" si="167"/>
        <v>0</v>
      </c>
      <c r="S276" s="4">
        <f t="shared" si="167"/>
        <v>0</v>
      </c>
      <c r="T276" s="4">
        <f t="shared" si="167"/>
        <v>0</v>
      </c>
      <c r="U276" s="8"/>
      <c r="W276" s="12">
        <f t="array" ref="W276">0*-1</f>
        <v>0</v>
      </c>
      <c r="X276" s="12">
        <f t="array" ref="X276">0*-1</f>
        <v>0</v>
      </c>
      <c r="Y276" s="11">
        <f t="shared" si="165"/>
        <v>0</v>
      </c>
      <c r="Z276" s="3">
        <f t="shared" ref="Z276:AK276" si="168">SUM(Z274)*14.1%</f>
        <v>0</v>
      </c>
      <c r="AA276" s="3">
        <f t="shared" si="168"/>
        <v>0</v>
      </c>
      <c r="AB276" s="3">
        <f t="shared" si="168"/>
        <v>0</v>
      </c>
      <c r="AC276" s="3">
        <f t="shared" si="168"/>
        <v>0</v>
      </c>
      <c r="AD276" s="3">
        <f t="shared" si="168"/>
        <v>0</v>
      </c>
      <c r="AE276" s="3">
        <f t="shared" si="168"/>
        <v>0</v>
      </c>
      <c r="AF276" s="3">
        <f t="shared" si="168"/>
        <v>0</v>
      </c>
      <c r="AG276" s="3">
        <f t="shared" si="168"/>
        <v>0</v>
      </c>
      <c r="AH276" s="3">
        <f t="shared" si="168"/>
        <v>0</v>
      </c>
      <c r="AI276" s="3">
        <f t="shared" si="168"/>
        <v>0</v>
      </c>
      <c r="AJ276" s="3">
        <f t="shared" si="168"/>
        <v>0</v>
      </c>
      <c r="AK276" s="3">
        <f t="shared" si="168"/>
        <v>0</v>
      </c>
    </row>
    <row r="277" spans="1:38" s="44" customFormat="1" ht="15.65" hidden="1" customHeight="1" outlineLevel="1" x14ac:dyDescent="0.35">
      <c r="A277" s="6"/>
      <c r="B277" s="6"/>
      <c r="C277" s="8"/>
      <c r="D277" s="8"/>
      <c r="E277" s="18"/>
      <c r="F277" s="25">
        <v>5921</v>
      </c>
      <c r="G277" s="44" t="s">
        <v>21</v>
      </c>
      <c r="H277" s="11">
        <f t="shared" si="164"/>
        <v>0</v>
      </c>
      <c r="I277" s="4">
        <f t="shared" ref="I277:T277" si="169">SUM(I272)*16%</f>
        <v>0</v>
      </c>
      <c r="J277" s="4">
        <f t="shared" si="169"/>
        <v>0</v>
      </c>
      <c r="K277" s="4">
        <f t="shared" si="169"/>
        <v>0</v>
      </c>
      <c r="L277" s="4">
        <f t="shared" si="169"/>
        <v>0</v>
      </c>
      <c r="M277" s="4">
        <f t="shared" si="169"/>
        <v>0</v>
      </c>
      <c r="N277" s="4">
        <f t="shared" si="169"/>
        <v>0</v>
      </c>
      <c r="O277" s="4">
        <f t="shared" si="169"/>
        <v>0</v>
      </c>
      <c r="P277" s="4">
        <f t="shared" si="169"/>
        <v>0</v>
      </c>
      <c r="Q277" s="4">
        <f t="shared" si="169"/>
        <v>0</v>
      </c>
      <c r="R277" s="4">
        <f t="shared" si="169"/>
        <v>0</v>
      </c>
      <c r="S277" s="4">
        <f t="shared" si="169"/>
        <v>0</v>
      </c>
      <c r="T277" s="4">
        <f t="shared" si="169"/>
        <v>0</v>
      </c>
      <c r="U277" s="8"/>
      <c r="W277" s="12">
        <f t="array" ref="W277">0*-1</f>
        <v>0</v>
      </c>
      <c r="X277" s="12">
        <f t="array" ref="X277">0*-1</f>
        <v>0</v>
      </c>
      <c r="Y277" s="11">
        <f t="shared" si="165"/>
        <v>0</v>
      </c>
      <c r="Z277" s="3">
        <f t="shared" ref="Z277:AK277" si="170">SUM(Z272)*16%</f>
        <v>0</v>
      </c>
      <c r="AA277" s="3">
        <f t="shared" si="170"/>
        <v>0</v>
      </c>
      <c r="AB277" s="3">
        <f t="shared" si="170"/>
        <v>0</v>
      </c>
      <c r="AC277" s="3">
        <f t="shared" si="170"/>
        <v>0</v>
      </c>
      <c r="AD277" s="3">
        <f t="shared" si="170"/>
        <v>0</v>
      </c>
      <c r="AE277" s="3">
        <f t="shared" si="170"/>
        <v>0</v>
      </c>
      <c r="AF277" s="3">
        <f t="shared" si="170"/>
        <v>0</v>
      </c>
      <c r="AG277" s="3">
        <f t="shared" si="170"/>
        <v>0</v>
      </c>
      <c r="AH277" s="3">
        <f t="shared" si="170"/>
        <v>0</v>
      </c>
      <c r="AI277" s="3">
        <f t="shared" si="170"/>
        <v>0</v>
      </c>
      <c r="AJ277" s="3">
        <f t="shared" si="170"/>
        <v>0</v>
      </c>
      <c r="AK277" s="3">
        <f t="shared" si="170"/>
        <v>0</v>
      </c>
    </row>
    <row r="278" spans="1:38" s="44" customFormat="1" ht="15.65" hidden="1" customHeight="1" outlineLevel="1" x14ac:dyDescent="0.35">
      <c r="A278" s="6"/>
      <c r="B278" s="6"/>
      <c r="C278" s="8"/>
      <c r="D278" s="8"/>
      <c r="E278" s="18"/>
      <c r="F278" s="25">
        <v>5923</v>
      </c>
      <c r="G278" s="44" t="s">
        <v>102</v>
      </c>
      <c r="H278" s="11">
        <f t="shared" si="164"/>
        <v>0</v>
      </c>
      <c r="I278" s="4">
        <f t="shared" ref="I278:T278" si="171">SUM(I272)*2.5%</f>
        <v>0</v>
      </c>
      <c r="J278" s="4">
        <f t="shared" si="171"/>
        <v>0</v>
      </c>
      <c r="K278" s="4">
        <f t="shared" si="171"/>
        <v>0</v>
      </c>
      <c r="L278" s="4">
        <f t="shared" si="171"/>
        <v>0</v>
      </c>
      <c r="M278" s="4">
        <f t="shared" si="171"/>
        <v>0</v>
      </c>
      <c r="N278" s="4">
        <f t="shared" si="171"/>
        <v>0</v>
      </c>
      <c r="O278" s="4">
        <f t="shared" si="171"/>
        <v>0</v>
      </c>
      <c r="P278" s="4">
        <f t="shared" si="171"/>
        <v>0</v>
      </c>
      <c r="Q278" s="4">
        <f t="shared" si="171"/>
        <v>0</v>
      </c>
      <c r="R278" s="4">
        <f t="shared" si="171"/>
        <v>0</v>
      </c>
      <c r="S278" s="4">
        <f t="shared" si="171"/>
        <v>0</v>
      </c>
      <c r="T278" s="4">
        <f t="shared" si="171"/>
        <v>0</v>
      </c>
      <c r="U278" s="8"/>
      <c r="W278" s="12">
        <f t="array" ref="W278">0*-1</f>
        <v>0</v>
      </c>
      <c r="X278" s="12">
        <f t="array" ref="X278">0*-1</f>
        <v>0</v>
      </c>
      <c r="Y278" s="11">
        <f t="shared" si="165"/>
        <v>0</v>
      </c>
      <c r="Z278" s="3">
        <f t="shared" ref="Z278:AK278" si="172">SUM(Z272)*2.5%</f>
        <v>0</v>
      </c>
      <c r="AA278" s="3">
        <f t="shared" si="172"/>
        <v>0</v>
      </c>
      <c r="AB278" s="3">
        <f t="shared" si="172"/>
        <v>0</v>
      </c>
      <c r="AC278" s="3">
        <f t="shared" si="172"/>
        <v>0</v>
      </c>
      <c r="AD278" s="3">
        <f t="shared" si="172"/>
        <v>0</v>
      </c>
      <c r="AE278" s="3">
        <f t="shared" si="172"/>
        <v>0</v>
      </c>
      <c r="AF278" s="3">
        <f t="shared" si="172"/>
        <v>0</v>
      </c>
      <c r="AG278" s="3">
        <f t="shared" si="172"/>
        <v>0</v>
      </c>
      <c r="AH278" s="3">
        <f t="shared" si="172"/>
        <v>0</v>
      </c>
      <c r="AI278" s="3">
        <f t="shared" si="172"/>
        <v>0</v>
      </c>
      <c r="AJ278" s="3">
        <f t="shared" si="172"/>
        <v>0</v>
      </c>
      <c r="AK278" s="3">
        <f t="shared" si="172"/>
        <v>0</v>
      </c>
    </row>
    <row r="279" spans="1:38" s="44" customFormat="1" hidden="1" outlineLevel="1" x14ac:dyDescent="0.35">
      <c r="C279" s="26"/>
      <c r="F279" s="25">
        <v>5931</v>
      </c>
      <c r="G279" s="20" t="s">
        <v>34</v>
      </c>
      <c r="H279" s="2">
        <f t="shared" si="164"/>
        <v>0</v>
      </c>
      <c r="I279" s="1">
        <f t="array" ref="I279">Z279*-1</f>
        <v>0</v>
      </c>
      <c r="J279" s="1">
        <f t="array" ref="J279">AA279*-1</f>
        <v>0</v>
      </c>
      <c r="K279" s="1">
        <f t="array" ref="K279">AB279*-1</f>
        <v>0</v>
      </c>
      <c r="L279" s="1">
        <f t="array" ref="L279">AC279*-1</f>
        <v>0</v>
      </c>
      <c r="M279" s="1">
        <f t="array" ref="M279">AD279*-1</f>
        <v>0</v>
      </c>
      <c r="N279" s="1">
        <f t="array" ref="N279">AE279*-1</f>
        <v>0</v>
      </c>
      <c r="O279" s="1">
        <f t="array" ref="O279">AF279*-1</f>
        <v>0</v>
      </c>
      <c r="P279" s="1">
        <f t="array" ref="P279">AG279*-1</f>
        <v>0</v>
      </c>
      <c r="Q279" s="1">
        <f t="array" ref="Q279">AH279*-1</f>
        <v>0</v>
      </c>
      <c r="R279" s="1">
        <f t="array" ref="R279">AI279*-1</f>
        <v>0</v>
      </c>
      <c r="S279" s="1">
        <f t="array" ref="S279">AJ279*-1</f>
        <v>0</v>
      </c>
      <c r="T279" s="1">
        <f t="array" ref="T279">AK279*-1</f>
        <v>0</v>
      </c>
      <c r="U279" s="22"/>
      <c r="V279" s="10"/>
      <c r="W279" s="12">
        <f t="array" ref="W279">0*-1</f>
        <v>0</v>
      </c>
      <c r="X279" s="12">
        <f t="array" ref="X279">0*-1</f>
        <v>0</v>
      </c>
      <c r="Y279" s="2">
        <f t="shared" si="165"/>
        <v>0</v>
      </c>
      <c r="Z279" s="1">
        <f t="array" ref="Z279">0*-1</f>
        <v>0</v>
      </c>
      <c r="AA279" s="1">
        <f t="array" ref="AA279">0*-1</f>
        <v>0</v>
      </c>
      <c r="AB279" s="1">
        <f t="array" ref="AB279">0*-1</f>
        <v>0</v>
      </c>
      <c r="AC279" s="1">
        <f t="array" ref="AC279">0*-1</f>
        <v>0</v>
      </c>
      <c r="AD279" s="1">
        <f t="array" ref="AD279">0*-1</f>
        <v>0</v>
      </c>
      <c r="AE279" s="1">
        <f t="array" ref="AE279">0*-1</f>
        <v>0</v>
      </c>
      <c r="AF279" s="1">
        <f t="array" ref="AF279">0*-1</f>
        <v>0</v>
      </c>
      <c r="AG279" s="1">
        <f t="array" ref="AG279">0*-1</f>
        <v>0</v>
      </c>
      <c r="AH279" s="1">
        <f t="array" ref="AH279">0*-1</f>
        <v>0</v>
      </c>
      <c r="AI279" s="1">
        <f t="array" ref="AI279">0*-1</f>
        <v>0</v>
      </c>
      <c r="AJ279" s="1">
        <f t="array" ref="AJ279">0*-1</f>
        <v>0</v>
      </c>
      <c r="AK279" s="1">
        <f t="array" ref="AK279">0*-1</f>
        <v>0</v>
      </c>
      <c r="AL279" s="10"/>
    </row>
    <row r="280" spans="1:38" s="44" customFormat="1" hidden="1" outlineLevel="1" x14ac:dyDescent="0.35">
      <c r="C280" s="26"/>
      <c r="F280" s="25">
        <v>5932</v>
      </c>
      <c r="G280" s="20" t="s">
        <v>84</v>
      </c>
      <c r="H280" s="2">
        <f t="shared" si="164"/>
        <v>0</v>
      </c>
      <c r="I280" s="1">
        <f t="array" ref="I280">Z280*-1</f>
        <v>0</v>
      </c>
      <c r="J280" s="1">
        <f t="array" ref="J280">AA280*-1</f>
        <v>0</v>
      </c>
      <c r="K280" s="1">
        <f t="array" ref="K280">AB280*-1</f>
        <v>0</v>
      </c>
      <c r="L280" s="1">
        <f t="array" ref="L280">AC280*-1</f>
        <v>0</v>
      </c>
      <c r="M280" s="1">
        <f t="array" ref="M280">AD280*-1</f>
        <v>0</v>
      </c>
      <c r="N280" s="1">
        <f t="array" ref="N280">AE280*-1</f>
        <v>0</v>
      </c>
      <c r="O280" s="1">
        <f t="array" ref="O280">AF280*-1</f>
        <v>0</v>
      </c>
      <c r="P280" s="1">
        <f t="array" ref="P280">AG280*-1</f>
        <v>0</v>
      </c>
      <c r="Q280" s="1">
        <f t="array" ref="Q280">AH280*-1</f>
        <v>0</v>
      </c>
      <c r="R280" s="1">
        <f t="array" ref="R280">AI280*-1</f>
        <v>0</v>
      </c>
      <c r="S280" s="1">
        <f t="array" ref="S280">AJ280*-1</f>
        <v>0</v>
      </c>
      <c r="T280" s="1">
        <f t="array" ref="T280">AK280*-1</f>
        <v>0</v>
      </c>
      <c r="U280" s="22"/>
      <c r="V280" s="10"/>
      <c r="W280" s="12">
        <f t="array" ref="W280">0*-1</f>
        <v>0</v>
      </c>
      <c r="X280" s="12">
        <f t="array" ref="X280">0*-1</f>
        <v>0</v>
      </c>
      <c r="Y280" s="2">
        <f t="shared" si="165"/>
        <v>0</v>
      </c>
      <c r="Z280" s="1">
        <f t="array" ref="Z280">0*-1</f>
        <v>0</v>
      </c>
      <c r="AA280" s="1">
        <f t="array" ref="AA280">0*-1</f>
        <v>0</v>
      </c>
      <c r="AB280" s="1">
        <f t="array" ref="AB280">0*-1</f>
        <v>0</v>
      </c>
      <c r="AC280" s="1">
        <f t="array" ref="AC280">0*-1</f>
        <v>0</v>
      </c>
      <c r="AD280" s="1">
        <f t="array" ref="AD280">0*-1</f>
        <v>0</v>
      </c>
      <c r="AE280" s="1">
        <f t="array" ref="AE280">0*-1</f>
        <v>0</v>
      </c>
      <c r="AF280" s="1">
        <f t="array" ref="AF280">0*-1</f>
        <v>0</v>
      </c>
      <c r="AG280" s="1">
        <f t="array" ref="AG280">0*-1</f>
        <v>0</v>
      </c>
      <c r="AH280" s="1">
        <f t="array" ref="AH280">0*-1</f>
        <v>0</v>
      </c>
      <c r="AI280" s="1">
        <f t="array" ref="AI280">0*-1</f>
        <v>0</v>
      </c>
      <c r="AJ280" s="1">
        <f t="array" ref="AJ280">0*-1</f>
        <v>0</v>
      </c>
      <c r="AK280" s="1">
        <f t="array" ref="AK280">0*-1</f>
        <v>0</v>
      </c>
      <c r="AL280" s="10"/>
    </row>
    <row r="281" spans="1:38" s="44" customFormat="1" hidden="1" outlineLevel="1" x14ac:dyDescent="0.35">
      <c r="C281" s="26"/>
      <c r="F281" s="25">
        <v>5940</v>
      </c>
      <c r="G281" s="20" t="s">
        <v>7</v>
      </c>
      <c r="H281" s="2">
        <f t="shared" si="164"/>
        <v>0</v>
      </c>
      <c r="I281" s="1">
        <f t="array" ref="I281">Z281*-1</f>
        <v>0</v>
      </c>
      <c r="J281" s="1">
        <f t="array" ref="J281">AA281*-1</f>
        <v>0</v>
      </c>
      <c r="K281" s="1">
        <f t="array" ref="K281">AB281*-1</f>
        <v>0</v>
      </c>
      <c r="L281" s="1">
        <f t="array" ref="L281">AC281*-1</f>
        <v>0</v>
      </c>
      <c r="M281" s="1">
        <f t="array" ref="M281">AD281*-1</f>
        <v>0</v>
      </c>
      <c r="N281" s="1">
        <f t="array" ref="N281">AE281*-1</f>
        <v>0</v>
      </c>
      <c r="O281" s="1">
        <f t="array" ref="O281">AF281*-1</f>
        <v>0</v>
      </c>
      <c r="P281" s="1">
        <f t="array" ref="P281">AG281*-1</f>
        <v>0</v>
      </c>
      <c r="Q281" s="1">
        <f t="array" ref="Q281">AH281*-1</f>
        <v>0</v>
      </c>
      <c r="R281" s="1">
        <f t="array" ref="R281">AI281*-1</f>
        <v>0</v>
      </c>
      <c r="S281" s="1">
        <f t="array" ref="S281">AJ281*-1</f>
        <v>0</v>
      </c>
      <c r="T281" s="1">
        <f t="array" ref="T281">AK281*-1</f>
        <v>0</v>
      </c>
      <c r="U281" s="22"/>
      <c r="V281" s="10"/>
      <c r="W281" s="12">
        <f t="array" ref="W281">0*-1</f>
        <v>0</v>
      </c>
      <c r="X281" s="12">
        <f t="array" ref="X281">0*-1</f>
        <v>0</v>
      </c>
      <c r="Y281" s="2">
        <f t="shared" si="165"/>
        <v>0</v>
      </c>
      <c r="Z281" s="1">
        <f t="array" ref="Z281">0*-1</f>
        <v>0</v>
      </c>
      <c r="AA281" s="1">
        <f t="array" ref="AA281">0*-1</f>
        <v>0</v>
      </c>
      <c r="AB281" s="1">
        <f t="array" ref="AB281">0*-1</f>
        <v>0</v>
      </c>
      <c r="AC281" s="1">
        <f t="array" ref="AC281">0*-1</f>
        <v>0</v>
      </c>
      <c r="AD281" s="1">
        <f t="array" ref="AD281">0*-1</f>
        <v>0</v>
      </c>
      <c r="AE281" s="1">
        <f t="array" ref="AE281">0*-1</f>
        <v>0</v>
      </c>
      <c r="AF281" s="1">
        <f t="array" ref="AF281">0*-1</f>
        <v>0</v>
      </c>
      <c r="AG281" s="1">
        <f t="array" ref="AG281">0*-1</f>
        <v>0</v>
      </c>
      <c r="AH281" s="1">
        <f t="array" ref="AH281">0*-1</f>
        <v>0</v>
      </c>
      <c r="AI281" s="1">
        <f t="array" ref="AI281">0*-1</f>
        <v>0</v>
      </c>
      <c r="AJ281" s="1">
        <f t="array" ref="AJ281">0*-1</f>
        <v>0</v>
      </c>
      <c r="AK281" s="1">
        <f t="array" ref="AK281">0*-1</f>
        <v>0</v>
      </c>
      <c r="AL281" s="10"/>
    </row>
    <row r="282" spans="1:38" s="44" customFormat="1" hidden="1" outlineLevel="1" x14ac:dyDescent="0.35">
      <c r="C282" s="26"/>
      <c r="F282" s="25">
        <v>5990</v>
      </c>
      <c r="G282" s="20" t="s">
        <v>103</v>
      </c>
      <c r="H282" s="2">
        <f t="shared" si="164"/>
        <v>0</v>
      </c>
      <c r="I282" s="1">
        <f t="array" ref="I282">Z282*-1</f>
        <v>0</v>
      </c>
      <c r="J282" s="1">
        <f t="array" ref="J282">AA282*-1</f>
        <v>0</v>
      </c>
      <c r="K282" s="1">
        <f t="array" ref="K282">AB282*-1</f>
        <v>0</v>
      </c>
      <c r="L282" s="1">
        <f t="array" ref="L282">AC282*-1</f>
        <v>0</v>
      </c>
      <c r="M282" s="1">
        <f t="array" ref="M282">AD282*-1</f>
        <v>0</v>
      </c>
      <c r="N282" s="1">
        <f t="array" ref="N282">AE282*-1</f>
        <v>0</v>
      </c>
      <c r="O282" s="1">
        <f t="array" ref="O282">AF282*-1</f>
        <v>0</v>
      </c>
      <c r="P282" s="1">
        <f t="array" ref="P282">AG282*-1</f>
        <v>0</v>
      </c>
      <c r="Q282" s="1">
        <f t="array" ref="Q282">AH282*-1</f>
        <v>0</v>
      </c>
      <c r="R282" s="1">
        <f t="array" ref="R282">AI282*-1</f>
        <v>0</v>
      </c>
      <c r="S282" s="1">
        <f t="array" ref="S282">AJ282*-1</f>
        <v>0</v>
      </c>
      <c r="T282" s="1">
        <f t="array" ref="T282">AK282*-1</f>
        <v>0</v>
      </c>
      <c r="U282" s="22"/>
      <c r="V282" s="10"/>
      <c r="W282" s="12">
        <f t="array" ref="W282">0*-1</f>
        <v>0</v>
      </c>
      <c r="X282" s="12">
        <f t="array" ref="X282">0*-1</f>
        <v>0</v>
      </c>
      <c r="Y282" s="2">
        <f t="shared" si="165"/>
        <v>0</v>
      </c>
      <c r="Z282" s="1">
        <f t="array" ref="Z282">0*-1</f>
        <v>0</v>
      </c>
      <c r="AA282" s="1">
        <f t="array" ref="AA282">0*-1</f>
        <v>0</v>
      </c>
      <c r="AB282" s="1">
        <f t="array" ref="AB282">0*-1</f>
        <v>0</v>
      </c>
      <c r="AC282" s="1">
        <f t="array" ref="AC282">0*-1</f>
        <v>0</v>
      </c>
      <c r="AD282" s="1">
        <f t="array" ref="AD282">0*-1</f>
        <v>0</v>
      </c>
      <c r="AE282" s="1">
        <f t="array" ref="AE282">0*-1</f>
        <v>0</v>
      </c>
      <c r="AF282" s="1">
        <f t="array" ref="AF282">0*-1</f>
        <v>0</v>
      </c>
      <c r="AG282" s="1">
        <f t="array" ref="AG282">0*-1</f>
        <v>0</v>
      </c>
      <c r="AH282" s="1">
        <f t="array" ref="AH282">0*-1</f>
        <v>0</v>
      </c>
      <c r="AI282" s="1">
        <f t="array" ref="AI282">0*-1</f>
        <v>0</v>
      </c>
      <c r="AJ282" s="1">
        <f t="array" ref="AJ282">0*-1</f>
        <v>0</v>
      </c>
      <c r="AK282" s="1">
        <f t="array" ref="AK282">0*-1</f>
        <v>0</v>
      </c>
      <c r="AL282" s="10"/>
    </row>
    <row r="283" spans="1:38" s="44" customFormat="1" hidden="1" outlineLevel="1" x14ac:dyDescent="0.35">
      <c r="C283" s="26"/>
      <c r="F283" s="25">
        <v>6300</v>
      </c>
      <c r="G283" s="20" t="s">
        <v>96</v>
      </c>
      <c r="H283" s="2">
        <f t="shared" si="164"/>
        <v>0</v>
      </c>
      <c r="I283" s="1">
        <f t="array" ref="I283">Z283*-1</f>
        <v>0</v>
      </c>
      <c r="J283" s="1">
        <f t="array" ref="J283">AA283*-1</f>
        <v>0</v>
      </c>
      <c r="K283" s="1">
        <f t="array" ref="K283">AB283*-1</f>
        <v>0</v>
      </c>
      <c r="L283" s="1">
        <f t="array" ref="L283">AC283*-1</f>
        <v>0</v>
      </c>
      <c r="M283" s="1">
        <f t="array" ref="M283">AD283*-1</f>
        <v>0</v>
      </c>
      <c r="N283" s="1">
        <f t="array" ref="N283">AE283*-1</f>
        <v>0</v>
      </c>
      <c r="O283" s="1">
        <f t="array" ref="O283">AF283*-1</f>
        <v>0</v>
      </c>
      <c r="P283" s="1">
        <f t="array" ref="P283">AG283*-1</f>
        <v>0</v>
      </c>
      <c r="Q283" s="1">
        <f t="array" ref="Q283">AH283*-1</f>
        <v>0</v>
      </c>
      <c r="R283" s="1">
        <f t="array" ref="R283">AI283*-1</f>
        <v>0</v>
      </c>
      <c r="S283" s="1">
        <f t="array" ref="S283">AJ283*-1</f>
        <v>0</v>
      </c>
      <c r="T283" s="1">
        <f t="array" ref="T283">AK283*-1</f>
        <v>0</v>
      </c>
      <c r="U283" s="22"/>
      <c r="V283" s="10"/>
      <c r="W283" s="12">
        <f t="array" ref="W283">0*-1</f>
        <v>0</v>
      </c>
      <c r="X283" s="12">
        <f t="array" ref="X283">0*-1</f>
        <v>0</v>
      </c>
      <c r="Y283" s="2">
        <f t="shared" si="165"/>
        <v>0</v>
      </c>
      <c r="Z283" s="1">
        <f t="array" ref="Z283">0*-1</f>
        <v>0</v>
      </c>
      <c r="AA283" s="1">
        <f t="array" ref="AA283">0*-1</f>
        <v>0</v>
      </c>
      <c r="AB283" s="1">
        <f t="array" ref="AB283">0*-1</f>
        <v>0</v>
      </c>
      <c r="AC283" s="1">
        <f t="array" ref="AC283">0*-1</f>
        <v>0</v>
      </c>
      <c r="AD283" s="1">
        <f t="array" ref="AD283">0*-1</f>
        <v>0</v>
      </c>
      <c r="AE283" s="1">
        <f t="array" ref="AE283">0*-1</f>
        <v>0</v>
      </c>
      <c r="AF283" s="1">
        <f t="array" ref="AF283">0*-1</f>
        <v>0</v>
      </c>
      <c r="AG283" s="1">
        <f t="array" ref="AG283">0*-1</f>
        <v>0</v>
      </c>
      <c r="AH283" s="1">
        <f t="array" ref="AH283">0*-1</f>
        <v>0</v>
      </c>
      <c r="AI283" s="1">
        <f t="array" ref="AI283">0*-1</f>
        <v>0</v>
      </c>
      <c r="AJ283" s="1">
        <f t="array" ref="AJ283">0*-1</f>
        <v>0</v>
      </c>
      <c r="AK283" s="1">
        <f t="array" ref="AK283">0*-1</f>
        <v>0</v>
      </c>
      <c r="AL283" s="10"/>
    </row>
    <row r="284" spans="1:38" s="44" customFormat="1" hidden="1" outlineLevel="1" x14ac:dyDescent="0.35">
      <c r="C284" s="26"/>
      <c r="F284" s="25">
        <v>6520</v>
      </c>
      <c r="G284" s="20" t="s">
        <v>61</v>
      </c>
      <c r="H284" s="2">
        <f t="shared" si="164"/>
        <v>0</v>
      </c>
      <c r="I284" s="1">
        <f t="array" ref="I284">Z284*-1</f>
        <v>0</v>
      </c>
      <c r="J284" s="1">
        <f t="array" ref="J284">AA284*-1</f>
        <v>0</v>
      </c>
      <c r="K284" s="1">
        <f t="array" ref="K284">AB284*-1</f>
        <v>0</v>
      </c>
      <c r="L284" s="1">
        <f t="array" ref="L284">AC284*-1</f>
        <v>0</v>
      </c>
      <c r="M284" s="1">
        <f t="array" ref="M284">AD284*-1</f>
        <v>0</v>
      </c>
      <c r="N284" s="1">
        <f t="array" ref="N284">AE284*-1</f>
        <v>0</v>
      </c>
      <c r="O284" s="1">
        <f t="array" ref="O284">AF284*-1</f>
        <v>0</v>
      </c>
      <c r="P284" s="1">
        <f t="array" ref="P284">AG284*-1</f>
        <v>0</v>
      </c>
      <c r="Q284" s="1">
        <f t="array" ref="Q284">AH284*-1</f>
        <v>0</v>
      </c>
      <c r="R284" s="1">
        <f t="array" ref="R284">AI284*-1</f>
        <v>0</v>
      </c>
      <c r="S284" s="1">
        <f t="array" ref="S284">AJ284*-1</f>
        <v>0</v>
      </c>
      <c r="T284" s="1">
        <f t="array" ref="T284">AK284*-1</f>
        <v>0</v>
      </c>
      <c r="U284" s="22"/>
      <c r="V284" s="10"/>
      <c r="W284" s="12">
        <f t="array" ref="W284">0*-1</f>
        <v>0</v>
      </c>
      <c r="X284" s="12">
        <f t="array" ref="X284">0*-1</f>
        <v>0</v>
      </c>
      <c r="Y284" s="2">
        <f t="shared" si="165"/>
        <v>0</v>
      </c>
      <c r="Z284" s="1">
        <f t="array" ref="Z284">0*-1</f>
        <v>0</v>
      </c>
      <c r="AA284" s="1">
        <f t="array" ref="AA284">0*-1</f>
        <v>0</v>
      </c>
      <c r="AB284" s="1">
        <f t="array" ref="AB284">0*-1</f>
        <v>0</v>
      </c>
      <c r="AC284" s="1">
        <f t="array" ref="AC284">0*-1</f>
        <v>0</v>
      </c>
      <c r="AD284" s="1">
        <f t="array" ref="AD284">0*-1</f>
        <v>0</v>
      </c>
      <c r="AE284" s="1">
        <f t="array" ref="AE284">0*-1</f>
        <v>0</v>
      </c>
      <c r="AF284" s="1">
        <f t="array" ref="AF284">0*-1</f>
        <v>0</v>
      </c>
      <c r="AG284" s="1">
        <f t="array" ref="AG284">0*-1</f>
        <v>0</v>
      </c>
      <c r="AH284" s="1">
        <f t="array" ref="AH284">0*-1</f>
        <v>0</v>
      </c>
      <c r="AI284" s="1">
        <f t="array" ref="AI284">0*-1</f>
        <v>0</v>
      </c>
      <c r="AJ284" s="1">
        <f t="array" ref="AJ284">0*-1</f>
        <v>0</v>
      </c>
      <c r="AK284" s="1">
        <f t="array" ref="AK284">0*-1</f>
        <v>0</v>
      </c>
      <c r="AL284" s="10"/>
    </row>
    <row r="285" spans="1:38" s="44" customFormat="1" hidden="1" outlineLevel="1" x14ac:dyDescent="0.35">
      <c r="C285" s="26"/>
      <c r="F285" s="25">
        <v>6560</v>
      </c>
      <c r="G285" s="20" t="s">
        <v>85</v>
      </c>
      <c r="H285" s="2">
        <f t="shared" si="164"/>
        <v>0</v>
      </c>
      <c r="I285" s="1">
        <f t="array" ref="I285">Z285*-1</f>
        <v>0</v>
      </c>
      <c r="J285" s="1">
        <f t="array" ref="J285">AA285*-1</f>
        <v>0</v>
      </c>
      <c r="K285" s="1">
        <f t="array" ref="K285">AB285*-1</f>
        <v>0</v>
      </c>
      <c r="L285" s="1">
        <f t="array" ref="L285">AC285*-1</f>
        <v>0</v>
      </c>
      <c r="M285" s="1">
        <f t="array" ref="M285">AD285*-1</f>
        <v>0</v>
      </c>
      <c r="N285" s="1">
        <f t="array" ref="N285">AE285*-1</f>
        <v>0</v>
      </c>
      <c r="O285" s="1">
        <f t="array" ref="O285">AF285*-1</f>
        <v>0</v>
      </c>
      <c r="P285" s="1">
        <f t="array" ref="P285">AG285*-1</f>
        <v>0</v>
      </c>
      <c r="Q285" s="1">
        <f t="array" ref="Q285">AH285*-1</f>
        <v>0</v>
      </c>
      <c r="R285" s="1">
        <f t="array" ref="R285">AI285*-1</f>
        <v>0</v>
      </c>
      <c r="S285" s="1">
        <f t="array" ref="S285">AJ285*-1</f>
        <v>0</v>
      </c>
      <c r="T285" s="1">
        <f t="array" ref="T285">AK285*-1</f>
        <v>0</v>
      </c>
      <c r="U285" s="22"/>
      <c r="V285" s="10"/>
      <c r="W285" s="12">
        <f t="array" ref="W285">0*-1</f>
        <v>0</v>
      </c>
      <c r="X285" s="12">
        <f t="array" ref="X285">0*-1</f>
        <v>0</v>
      </c>
      <c r="Y285" s="2">
        <f t="shared" si="165"/>
        <v>0</v>
      </c>
      <c r="Z285" s="1">
        <f t="array" ref="Z285">0*-1</f>
        <v>0</v>
      </c>
      <c r="AA285" s="1">
        <f t="array" ref="AA285">0*-1</f>
        <v>0</v>
      </c>
      <c r="AB285" s="1">
        <f t="array" ref="AB285">0*-1</f>
        <v>0</v>
      </c>
      <c r="AC285" s="1">
        <f t="array" ref="AC285">0*-1</f>
        <v>0</v>
      </c>
      <c r="AD285" s="1">
        <f t="array" ref="AD285">0*-1</f>
        <v>0</v>
      </c>
      <c r="AE285" s="1">
        <f t="array" ref="AE285">0*-1</f>
        <v>0</v>
      </c>
      <c r="AF285" s="1">
        <f t="array" ref="AF285">0*-1</f>
        <v>0</v>
      </c>
      <c r="AG285" s="1">
        <f t="array" ref="AG285">0*-1</f>
        <v>0</v>
      </c>
      <c r="AH285" s="1">
        <f t="array" ref="AH285">0*-1</f>
        <v>0</v>
      </c>
      <c r="AI285" s="1">
        <f t="array" ref="AI285">0*-1</f>
        <v>0</v>
      </c>
      <c r="AJ285" s="1">
        <f t="array" ref="AJ285">0*-1</f>
        <v>0</v>
      </c>
      <c r="AK285" s="1">
        <f t="array" ref="AK285">0*-1</f>
        <v>0</v>
      </c>
      <c r="AL285" s="10"/>
    </row>
    <row r="286" spans="1:38" s="44" customFormat="1" hidden="1" outlineLevel="1" x14ac:dyDescent="0.35">
      <c r="C286" s="26"/>
      <c r="F286" s="25">
        <v>6800</v>
      </c>
      <c r="G286" s="20" t="s">
        <v>45</v>
      </c>
      <c r="H286" s="2">
        <f t="shared" si="164"/>
        <v>0</v>
      </c>
      <c r="I286" s="1">
        <f t="array" ref="I286">Z286*-1</f>
        <v>0</v>
      </c>
      <c r="J286" s="1">
        <f t="array" ref="J286">AA286*-1</f>
        <v>0</v>
      </c>
      <c r="K286" s="1">
        <f t="array" ref="K286">AB286*-1</f>
        <v>0</v>
      </c>
      <c r="L286" s="1">
        <f t="array" ref="L286">AC286*-1</f>
        <v>0</v>
      </c>
      <c r="M286" s="1">
        <f t="array" ref="M286">AD286*-1</f>
        <v>0</v>
      </c>
      <c r="N286" s="1">
        <f t="array" ref="N286">AE286*-1</f>
        <v>0</v>
      </c>
      <c r="O286" s="1">
        <f t="array" ref="O286">AF286*-1</f>
        <v>0</v>
      </c>
      <c r="P286" s="1">
        <f t="array" ref="P286">AG286*-1</f>
        <v>0</v>
      </c>
      <c r="Q286" s="1">
        <f t="array" ref="Q286">AH286*-1</f>
        <v>0</v>
      </c>
      <c r="R286" s="1">
        <f t="array" ref="R286">AI286*-1</f>
        <v>0</v>
      </c>
      <c r="S286" s="1">
        <f t="array" ref="S286">AJ286*-1</f>
        <v>0</v>
      </c>
      <c r="T286" s="1">
        <f t="array" ref="T286">AK286*-1</f>
        <v>0</v>
      </c>
      <c r="U286" s="22"/>
      <c r="V286" s="10"/>
      <c r="W286" s="12">
        <f t="array" ref="W286">0*-1</f>
        <v>0</v>
      </c>
      <c r="X286" s="12">
        <f t="array" ref="X286">0*-1</f>
        <v>0</v>
      </c>
      <c r="Y286" s="2">
        <f t="shared" si="165"/>
        <v>0</v>
      </c>
      <c r="Z286" s="1">
        <f t="array" ref="Z286">0*-1</f>
        <v>0</v>
      </c>
      <c r="AA286" s="1">
        <f t="array" ref="AA286">0*-1</f>
        <v>0</v>
      </c>
      <c r="AB286" s="1">
        <f t="array" ref="AB286">0*-1</f>
        <v>0</v>
      </c>
      <c r="AC286" s="1">
        <f t="array" ref="AC286">0*-1</f>
        <v>0</v>
      </c>
      <c r="AD286" s="1">
        <f t="array" ref="AD286">0*-1</f>
        <v>0</v>
      </c>
      <c r="AE286" s="1">
        <f t="array" ref="AE286">0*-1</f>
        <v>0</v>
      </c>
      <c r="AF286" s="1">
        <f t="array" ref="AF286">0*-1</f>
        <v>0</v>
      </c>
      <c r="AG286" s="1">
        <f t="array" ref="AG286">0*-1</f>
        <v>0</v>
      </c>
      <c r="AH286" s="1">
        <f t="array" ref="AH286">0*-1</f>
        <v>0</v>
      </c>
      <c r="AI286" s="1">
        <f t="array" ref="AI286">0*-1</f>
        <v>0</v>
      </c>
      <c r="AJ286" s="1">
        <f t="array" ref="AJ286">0*-1</f>
        <v>0</v>
      </c>
      <c r="AK286" s="1">
        <f t="array" ref="AK286">0*-1</f>
        <v>0</v>
      </c>
      <c r="AL286" s="10"/>
    </row>
    <row r="287" spans="1:38" s="44" customFormat="1" hidden="1" outlineLevel="1" x14ac:dyDescent="0.35">
      <c r="C287" s="26"/>
      <c r="F287" s="25">
        <v>6860</v>
      </c>
      <c r="G287" s="20" t="s">
        <v>86</v>
      </c>
      <c r="H287" s="2">
        <f t="shared" si="164"/>
        <v>0</v>
      </c>
      <c r="I287" s="1">
        <f t="array" ref="I287">Z287*-1</f>
        <v>0</v>
      </c>
      <c r="J287" s="1">
        <f t="array" ref="J287">AA287*-1</f>
        <v>0</v>
      </c>
      <c r="K287" s="1">
        <f t="array" ref="K287">AB287*-1</f>
        <v>0</v>
      </c>
      <c r="L287" s="1">
        <f t="array" ref="L287">AC287*-1</f>
        <v>0</v>
      </c>
      <c r="M287" s="1">
        <f t="array" ref="M287">AD287*-1</f>
        <v>0</v>
      </c>
      <c r="N287" s="1">
        <f t="array" ref="N287">AE287*-1</f>
        <v>0</v>
      </c>
      <c r="O287" s="1">
        <f t="array" ref="O287">AF287*-1</f>
        <v>0</v>
      </c>
      <c r="P287" s="1">
        <f t="array" ref="P287">AG287*-1</f>
        <v>0</v>
      </c>
      <c r="Q287" s="1">
        <f t="array" ref="Q287">AH287*-1</f>
        <v>0</v>
      </c>
      <c r="R287" s="1">
        <f t="array" ref="R287">AI287*-1</f>
        <v>0</v>
      </c>
      <c r="S287" s="1">
        <f t="array" ref="S287">AJ287*-1</f>
        <v>0</v>
      </c>
      <c r="T287" s="1">
        <f t="array" ref="T287">AK287*-1</f>
        <v>0</v>
      </c>
      <c r="U287" s="22"/>
      <c r="V287" s="10"/>
      <c r="W287" s="12">
        <f t="array" ref="W287">0*-1</f>
        <v>0</v>
      </c>
      <c r="X287" s="12">
        <f t="array" ref="X287">0*-1</f>
        <v>0</v>
      </c>
      <c r="Y287" s="2">
        <f t="shared" si="165"/>
        <v>0</v>
      </c>
      <c r="Z287" s="1">
        <f t="array" ref="Z287">0*-1</f>
        <v>0</v>
      </c>
      <c r="AA287" s="1">
        <f t="array" ref="AA287">0*-1</f>
        <v>0</v>
      </c>
      <c r="AB287" s="1">
        <f t="array" ref="AB287">0*-1</f>
        <v>0</v>
      </c>
      <c r="AC287" s="1">
        <f t="array" ref="AC287">0*-1</f>
        <v>0</v>
      </c>
      <c r="AD287" s="1">
        <f t="array" ref="AD287">0*-1</f>
        <v>0</v>
      </c>
      <c r="AE287" s="1">
        <f t="array" ref="AE287">0*-1</f>
        <v>0</v>
      </c>
      <c r="AF287" s="1">
        <f t="array" ref="AF287">0*-1</f>
        <v>0</v>
      </c>
      <c r="AG287" s="1">
        <f t="array" ref="AG287">0*-1</f>
        <v>0</v>
      </c>
      <c r="AH287" s="1">
        <f t="array" ref="AH287">0*-1</f>
        <v>0</v>
      </c>
      <c r="AI287" s="1">
        <f t="array" ref="AI287">0*-1</f>
        <v>0</v>
      </c>
      <c r="AJ287" s="1">
        <f t="array" ref="AJ287">0*-1</f>
        <v>0</v>
      </c>
      <c r="AK287" s="1">
        <f t="array" ref="AK287">0*-1</f>
        <v>0</v>
      </c>
      <c r="AL287" s="10"/>
    </row>
    <row r="288" spans="1:38" s="44" customFormat="1" hidden="1" outlineLevel="1" x14ac:dyDescent="0.35">
      <c r="C288" s="26"/>
      <c r="F288" s="25">
        <v>6900</v>
      </c>
      <c r="G288" s="20" t="s">
        <v>97</v>
      </c>
      <c r="H288" s="2">
        <f t="shared" si="164"/>
        <v>0</v>
      </c>
      <c r="I288" s="1">
        <f t="array" ref="I288">Z288*-1</f>
        <v>0</v>
      </c>
      <c r="J288" s="1">
        <f t="array" ref="J288">AA288*-1</f>
        <v>0</v>
      </c>
      <c r="K288" s="1">
        <f t="array" ref="K288">AB288*-1</f>
        <v>0</v>
      </c>
      <c r="L288" s="1">
        <f t="array" ref="L288">AC288*-1</f>
        <v>0</v>
      </c>
      <c r="M288" s="1">
        <f t="array" ref="M288">AD288*-1</f>
        <v>0</v>
      </c>
      <c r="N288" s="1">
        <f t="array" ref="N288">AE288*-1</f>
        <v>0</v>
      </c>
      <c r="O288" s="1">
        <f t="array" ref="O288">AF288*-1</f>
        <v>0</v>
      </c>
      <c r="P288" s="1">
        <f t="array" ref="P288">AG288*-1</f>
        <v>0</v>
      </c>
      <c r="Q288" s="1">
        <f t="array" ref="Q288">AH288*-1</f>
        <v>0</v>
      </c>
      <c r="R288" s="1">
        <f t="array" ref="R288">AI288*-1</f>
        <v>0</v>
      </c>
      <c r="S288" s="1">
        <f t="array" ref="S288">AJ288*-1</f>
        <v>0</v>
      </c>
      <c r="T288" s="1">
        <f t="array" ref="T288">AK288*-1</f>
        <v>0</v>
      </c>
      <c r="U288" s="22"/>
      <c r="V288" s="10"/>
      <c r="W288" s="12">
        <f t="array" ref="W288">0*-1</f>
        <v>0</v>
      </c>
      <c r="X288" s="12">
        <f t="array" ref="X288">0*-1</f>
        <v>0</v>
      </c>
      <c r="Y288" s="2">
        <f t="shared" si="165"/>
        <v>0</v>
      </c>
      <c r="Z288" s="1">
        <f t="array" ref="Z288">0*-1</f>
        <v>0</v>
      </c>
      <c r="AA288" s="1">
        <f t="array" ref="AA288">0*-1</f>
        <v>0</v>
      </c>
      <c r="AB288" s="1">
        <f t="array" ref="AB288">0*-1</f>
        <v>0</v>
      </c>
      <c r="AC288" s="1">
        <f t="array" ref="AC288">0*-1</f>
        <v>0</v>
      </c>
      <c r="AD288" s="1">
        <f t="array" ref="AD288">0*-1</f>
        <v>0</v>
      </c>
      <c r="AE288" s="1">
        <f t="array" ref="AE288">0*-1</f>
        <v>0</v>
      </c>
      <c r="AF288" s="1">
        <f t="array" ref="AF288">0*-1</f>
        <v>0</v>
      </c>
      <c r="AG288" s="1">
        <f t="array" ref="AG288">0*-1</f>
        <v>0</v>
      </c>
      <c r="AH288" s="1">
        <f t="array" ref="AH288">0*-1</f>
        <v>0</v>
      </c>
      <c r="AI288" s="1">
        <f t="array" ref="AI288">0*-1</f>
        <v>0</v>
      </c>
      <c r="AJ288" s="1">
        <f t="array" ref="AJ288">0*-1</f>
        <v>0</v>
      </c>
      <c r="AK288" s="1">
        <f t="array" ref="AK288">0*-1</f>
        <v>0</v>
      </c>
      <c r="AL288" s="10"/>
    </row>
    <row r="289" spans="1:38" s="44" customFormat="1" hidden="1" outlineLevel="1" x14ac:dyDescent="0.35">
      <c r="C289" s="26"/>
      <c r="F289" s="25">
        <v>6940</v>
      </c>
      <c r="G289" s="20" t="s">
        <v>10</v>
      </c>
      <c r="H289" s="2">
        <f t="shared" si="164"/>
        <v>0</v>
      </c>
      <c r="I289" s="1">
        <f t="array" ref="I289">Z289*-1</f>
        <v>0</v>
      </c>
      <c r="J289" s="1">
        <f t="array" ref="J289">AA289*-1</f>
        <v>0</v>
      </c>
      <c r="K289" s="1">
        <f t="array" ref="K289">AB289*-1</f>
        <v>0</v>
      </c>
      <c r="L289" s="1">
        <f t="array" ref="L289">AC289*-1</f>
        <v>0</v>
      </c>
      <c r="M289" s="1">
        <f t="array" ref="M289">AD289*-1</f>
        <v>0</v>
      </c>
      <c r="N289" s="1">
        <f t="array" ref="N289">AE289*-1</f>
        <v>0</v>
      </c>
      <c r="O289" s="1">
        <f t="array" ref="O289">AF289*-1</f>
        <v>0</v>
      </c>
      <c r="P289" s="1">
        <f t="array" ref="P289">AG289*-1</f>
        <v>0</v>
      </c>
      <c r="Q289" s="1">
        <f t="array" ref="Q289">AH289*-1</f>
        <v>0</v>
      </c>
      <c r="R289" s="1">
        <f t="array" ref="R289">AI289*-1</f>
        <v>0</v>
      </c>
      <c r="S289" s="1">
        <f t="array" ref="S289">AJ289*-1</f>
        <v>0</v>
      </c>
      <c r="T289" s="1">
        <f t="array" ref="T289">AK289*-1</f>
        <v>0</v>
      </c>
      <c r="U289" s="22"/>
      <c r="V289" s="10"/>
      <c r="W289" s="12">
        <f t="array" ref="W289">0*-1</f>
        <v>0</v>
      </c>
      <c r="X289" s="12">
        <f t="array" ref="X289">0*-1</f>
        <v>0</v>
      </c>
      <c r="Y289" s="2">
        <f t="shared" si="165"/>
        <v>0</v>
      </c>
      <c r="Z289" s="1">
        <f t="array" ref="Z289">0*-1</f>
        <v>0</v>
      </c>
      <c r="AA289" s="1">
        <f t="array" ref="AA289">0*-1</f>
        <v>0</v>
      </c>
      <c r="AB289" s="1">
        <f t="array" ref="AB289">0*-1</f>
        <v>0</v>
      </c>
      <c r="AC289" s="1">
        <f t="array" ref="AC289">0*-1</f>
        <v>0</v>
      </c>
      <c r="AD289" s="1">
        <f t="array" ref="AD289">0*-1</f>
        <v>0</v>
      </c>
      <c r="AE289" s="1">
        <f t="array" ref="AE289">0*-1</f>
        <v>0</v>
      </c>
      <c r="AF289" s="1">
        <f t="array" ref="AF289">0*-1</f>
        <v>0</v>
      </c>
      <c r="AG289" s="1">
        <f t="array" ref="AG289">0*-1</f>
        <v>0</v>
      </c>
      <c r="AH289" s="1">
        <f t="array" ref="AH289">0*-1</f>
        <v>0</v>
      </c>
      <c r="AI289" s="1">
        <f t="array" ref="AI289">0*-1</f>
        <v>0</v>
      </c>
      <c r="AJ289" s="1">
        <f t="array" ref="AJ289">0*-1</f>
        <v>0</v>
      </c>
      <c r="AK289" s="1">
        <f t="array" ref="AK289">0*-1</f>
        <v>0</v>
      </c>
      <c r="AL289" s="10"/>
    </row>
    <row r="290" spans="1:38" s="44" customFormat="1" hidden="1" outlineLevel="1" x14ac:dyDescent="0.35">
      <c r="C290" s="26"/>
      <c r="F290" s="25">
        <v>7100</v>
      </c>
      <c r="G290" s="20" t="s">
        <v>46</v>
      </c>
      <c r="H290" s="2">
        <f t="shared" si="164"/>
        <v>0</v>
      </c>
      <c r="I290" s="1">
        <f t="array" ref="I290">Z290*-1</f>
        <v>0</v>
      </c>
      <c r="J290" s="1">
        <f t="array" ref="J290">AA290*-1</f>
        <v>0</v>
      </c>
      <c r="K290" s="1">
        <f t="array" ref="K290">AB290*-1</f>
        <v>0</v>
      </c>
      <c r="L290" s="1">
        <f t="array" ref="L290">AC290*-1</f>
        <v>0</v>
      </c>
      <c r="M290" s="1">
        <f t="array" ref="M290">AD290*-1</f>
        <v>0</v>
      </c>
      <c r="N290" s="1">
        <f t="array" ref="N290">AE290*-1</f>
        <v>0</v>
      </c>
      <c r="O290" s="1">
        <f t="array" ref="O290">AF290*-1</f>
        <v>0</v>
      </c>
      <c r="P290" s="1">
        <f t="array" ref="P290">AG290*-1</f>
        <v>0</v>
      </c>
      <c r="Q290" s="1">
        <f t="array" ref="Q290">AH290*-1</f>
        <v>0</v>
      </c>
      <c r="R290" s="1">
        <f t="array" ref="R290">AI290*-1</f>
        <v>0</v>
      </c>
      <c r="S290" s="1">
        <f t="array" ref="S290">AJ290*-1</f>
        <v>0</v>
      </c>
      <c r="T290" s="1">
        <f t="array" ref="T290">AK290*-1</f>
        <v>0</v>
      </c>
      <c r="U290" s="22"/>
      <c r="V290" s="10"/>
      <c r="W290" s="12">
        <f t="array" ref="W290">0*-1</f>
        <v>0</v>
      </c>
      <c r="X290" s="12">
        <f t="array" ref="X290">0*-1</f>
        <v>0</v>
      </c>
      <c r="Y290" s="2">
        <f t="shared" si="165"/>
        <v>0</v>
      </c>
      <c r="Z290" s="1">
        <f t="array" ref="Z290">0*-1</f>
        <v>0</v>
      </c>
      <c r="AA290" s="1">
        <f t="array" ref="AA290">0*-1</f>
        <v>0</v>
      </c>
      <c r="AB290" s="1">
        <f t="array" ref="AB290">0*-1</f>
        <v>0</v>
      </c>
      <c r="AC290" s="1">
        <f t="array" ref="AC290">0*-1</f>
        <v>0</v>
      </c>
      <c r="AD290" s="1">
        <f t="array" ref="AD290">0*-1</f>
        <v>0</v>
      </c>
      <c r="AE290" s="1">
        <f t="array" ref="AE290">0*-1</f>
        <v>0</v>
      </c>
      <c r="AF290" s="1">
        <f t="array" ref="AF290">0*-1</f>
        <v>0</v>
      </c>
      <c r="AG290" s="1">
        <f t="array" ref="AG290">0*-1</f>
        <v>0</v>
      </c>
      <c r="AH290" s="1">
        <f t="array" ref="AH290">0*-1</f>
        <v>0</v>
      </c>
      <c r="AI290" s="1">
        <f t="array" ref="AI290">0*-1</f>
        <v>0</v>
      </c>
      <c r="AJ290" s="1">
        <f t="array" ref="AJ290">0*-1</f>
        <v>0</v>
      </c>
      <c r="AK290" s="1">
        <f t="array" ref="AK290">0*-1</f>
        <v>0</v>
      </c>
      <c r="AL290" s="10"/>
    </row>
    <row r="291" spans="1:38" s="44" customFormat="1" hidden="1" outlineLevel="1" x14ac:dyDescent="0.35">
      <c r="C291" s="26"/>
      <c r="F291" s="25">
        <v>7140</v>
      </c>
      <c r="G291" s="20" t="s">
        <v>70</v>
      </c>
      <c r="H291" s="2">
        <f t="shared" si="164"/>
        <v>0</v>
      </c>
      <c r="I291" s="1">
        <f t="array" ref="I291">Z291*-1</f>
        <v>0</v>
      </c>
      <c r="J291" s="1">
        <f t="array" ref="J291">AA291*-1</f>
        <v>0</v>
      </c>
      <c r="K291" s="1">
        <f t="array" ref="K291">AB291*-1</f>
        <v>0</v>
      </c>
      <c r="L291" s="1">
        <f t="array" ref="L291">AC291*-1</f>
        <v>0</v>
      </c>
      <c r="M291" s="1">
        <f t="array" ref="M291">AD291*-1</f>
        <v>0</v>
      </c>
      <c r="N291" s="1">
        <f t="array" ref="N291">AE291*-1</f>
        <v>0</v>
      </c>
      <c r="O291" s="1">
        <f t="array" ref="O291">AF291*-1</f>
        <v>0</v>
      </c>
      <c r="P291" s="1">
        <f t="array" ref="P291">AG291*-1</f>
        <v>0</v>
      </c>
      <c r="Q291" s="1">
        <f t="array" ref="Q291">AH291*-1</f>
        <v>0</v>
      </c>
      <c r="R291" s="1">
        <f t="array" ref="R291">AI291*-1</f>
        <v>0</v>
      </c>
      <c r="S291" s="1">
        <f t="array" ref="S291">AJ291*-1</f>
        <v>0</v>
      </c>
      <c r="T291" s="1">
        <f t="array" ref="T291">AK291*-1</f>
        <v>0</v>
      </c>
      <c r="U291" s="22"/>
      <c r="V291" s="10"/>
      <c r="W291" s="12">
        <f t="array" ref="W291">0*-1</f>
        <v>0</v>
      </c>
      <c r="X291" s="12">
        <f t="array" ref="X291">0*-1</f>
        <v>0</v>
      </c>
      <c r="Y291" s="2">
        <f t="shared" si="165"/>
        <v>0</v>
      </c>
      <c r="Z291" s="1">
        <f t="array" ref="Z291">0*-1</f>
        <v>0</v>
      </c>
      <c r="AA291" s="1">
        <f t="array" ref="AA291">0*-1</f>
        <v>0</v>
      </c>
      <c r="AB291" s="1">
        <f t="array" ref="AB291">0*-1</f>
        <v>0</v>
      </c>
      <c r="AC291" s="1">
        <f t="array" ref="AC291">0*-1</f>
        <v>0</v>
      </c>
      <c r="AD291" s="1">
        <f t="array" ref="AD291">0*-1</f>
        <v>0</v>
      </c>
      <c r="AE291" s="1">
        <f t="array" ref="AE291">0*-1</f>
        <v>0</v>
      </c>
      <c r="AF291" s="1">
        <f t="array" ref="AF291">0*-1</f>
        <v>0</v>
      </c>
      <c r="AG291" s="1">
        <f t="array" ref="AG291">0*-1</f>
        <v>0</v>
      </c>
      <c r="AH291" s="1">
        <f t="array" ref="AH291">0*-1</f>
        <v>0</v>
      </c>
      <c r="AI291" s="1">
        <f t="array" ref="AI291">0*-1</f>
        <v>0</v>
      </c>
      <c r="AJ291" s="1">
        <f t="array" ref="AJ291">0*-1</f>
        <v>0</v>
      </c>
      <c r="AK291" s="1">
        <f t="array" ref="AK291">0*-1</f>
        <v>0</v>
      </c>
      <c r="AL291" s="10"/>
    </row>
    <row r="292" spans="1:38" s="44" customFormat="1" hidden="1" outlineLevel="1" x14ac:dyDescent="0.35">
      <c r="C292" s="26"/>
      <c r="F292" s="25">
        <v>7145</v>
      </c>
      <c r="G292" s="20" t="s">
        <v>27</v>
      </c>
      <c r="H292" s="2">
        <f t="shared" si="164"/>
        <v>0</v>
      </c>
      <c r="I292" s="1">
        <f t="array" ref="I292">Z292*-1</f>
        <v>0</v>
      </c>
      <c r="J292" s="1">
        <f t="array" ref="J292">AA292*-1</f>
        <v>0</v>
      </c>
      <c r="K292" s="1">
        <f t="array" ref="K292">AB292*-1</f>
        <v>0</v>
      </c>
      <c r="L292" s="1">
        <f t="array" ref="L292">AC292*-1</f>
        <v>0</v>
      </c>
      <c r="M292" s="1">
        <f t="array" ref="M292">AD292*-1</f>
        <v>0</v>
      </c>
      <c r="N292" s="1">
        <f t="array" ref="N292">AE292*-1</f>
        <v>0</v>
      </c>
      <c r="O292" s="1">
        <f t="array" ref="O292">AF292*-1</f>
        <v>0</v>
      </c>
      <c r="P292" s="1">
        <f t="array" ref="P292">AG292*-1</f>
        <v>0</v>
      </c>
      <c r="Q292" s="1">
        <f t="array" ref="Q292">AH292*-1</f>
        <v>0</v>
      </c>
      <c r="R292" s="1">
        <f t="array" ref="R292">AI292*-1</f>
        <v>0</v>
      </c>
      <c r="S292" s="1">
        <f t="array" ref="S292">AJ292*-1</f>
        <v>0</v>
      </c>
      <c r="T292" s="1">
        <f t="array" ref="T292">AK292*-1</f>
        <v>0</v>
      </c>
      <c r="U292" s="22"/>
      <c r="V292" s="10"/>
      <c r="W292" s="12">
        <f t="array" ref="W292">0*-1</f>
        <v>0</v>
      </c>
      <c r="X292" s="12">
        <f t="array" ref="X292">0*-1</f>
        <v>0</v>
      </c>
      <c r="Y292" s="2">
        <f t="shared" si="165"/>
        <v>0</v>
      </c>
      <c r="Z292" s="1">
        <f t="array" ref="Z292">0*-1</f>
        <v>0</v>
      </c>
      <c r="AA292" s="1">
        <f t="array" ref="AA292">0*-1</f>
        <v>0</v>
      </c>
      <c r="AB292" s="1">
        <f t="array" ref="AB292">0*-1</f>
        <v>0</v>
      </c>
      <c r="AC292" s="1">
        <f t="array" ref="AC292">0*-1</f>
        <v>0</v>
      </c>
      <c r="AD292" s="1">
        <f t="array" ref="AD292">0*-1</f>
        <v>0</v>
      </c>
      <c r="AE292" s="1">
        <f t="array" ref="AE292">0*-1</f>
        <v>0</v>
      </c>
      <c r="AF292" s="1">
        <f t="array" ref="AF292">0*-1</f>
        <v>0</v>
      </c>
      <c r="AG292" s="1">
        <f t="array" ref="AG292">0*-1</f>
        <v>0</v>
      </c>
      <c r="AH292" s="1">
        <f t="array" ref="AH292">0*-1</f>
        <v>0</v>
      </c>
      <c r="AI292" s="1">
        <f t="array" ref="AI292">0*-1</f>
        <v>0</v>
      </c>
      <c r="AJ292" s="1">
        <f t="array" ref="AJ292">0*-1</f>
        <v>0</v>
      </c>
      <c r="AK292" s="1">
        <f t="array" ref="AK292">0*-1</f>
        <v>0</v>
      </c>
      <c r="AL292" s="10"/>
    </row>
    <row r="293" spans="1:38" s="44" customFormat="1" hidden="1" outlineLevel="1" x14ac:dyDescent="0.35">
      <c r="C293" s="26"/>
      <c r="F293" s="25">
        <v>7360</v>
      </c>
      <c r="G293" s="20" t="s">
        <v>75</v>
      </c>
      <c r="H293" s="2">
        <f t="shared" si="164"/>
        <v>0</v>
      </c>
      <c r="I293" s="1">
        <f t="array" ref="I293">Z293*-1</f>
        <v>0</v>
      </c>
      <c r="J293" s="1">
        <f t="array" ref="J293">AA293*-1</f>
        <v>0</v>
      </c>
      <c r="K293" s="1">
        <f t="array" ref="K293">AB293*-1</f>
        <v>0</v>
      </c>
      <c r="L293" s="1">
        <f t="array" ref="L293">AC293*-1</f>
        <v>0</v>
      </c>
      <c r="M293" s="1">
        <f t="array" ref="M293">AD293*-1</f>
        <v>0</v>
      </c>
      <c r="N293" s="1">
        <f t="array" ref="N293">AE293*-1</f>
        <v>0</v>
      </c>
      <c r="O293" s="1">
        <f t="array" ref="O293">AF293*-1</f>
        <v>0</v>
      </c>
      <c r="P293" s="1">
        <f t="array" ref="P293">AG293*-1</f>
        <v>0</v>
      </c>
      <c r="Q293" s="1">
        <f t="array" ref="Q293">AH293*-1</f>
        <v>0</v>
      </c>
      <c r="R293" s="1">
        <f t="array" ref="R293">AI293*-1</f>
        <v>0</v>
      </c>
      <c r="S293" s="1">
        <f t="array" ref="S293">AJ293*-1</f>
        <v>0</v>
      </c>
      <c r="T293" s="1">
        <f t="array" ref="T293">AK293*-1</f>
        <v>0</v>
      </c>
      <c r="U293" s="22"/>
      <c r="V293" s="10"/>
      <c r="W293" s="12">
        <f t="array" ref="W293">0*-1</f>
        <v>0</v>
      </c>
      <c r="X293" s="12">
        <f t="array" ref="X293">0*-1</f>
        <v>0</v>
      </c>
      <c r="Y293" s="2">
        <f t="shared" si="165"/>
        <v>0</v>
      </c>
      <c r="Z293" s="1">
        <f t="array" ref="Z293">0*-1</f>
        <v>0</v>
      </c>
      <c r="AA293" s="1">
        <f t="array" ref="AA293">0*-1</f>
        <v>0</v>
      </c>
      <c r="AB293" s="1">
        <f t="array" ref="AB293">0*-1</f>
        <v>0</v>
      </c>
      <c r="AC293" s="1">
        <f t="array" ref="AC293">0*-1</f>
        <v>0</v>
      </c>
      <c r="AD293" s="1">
        <f t="array" ref="AD293">0*-1</f>
        <v>0</v>
      </c>
      <c r="AE293" s="1">
        <f t="array" ref="AE293">0*-1</f>
        <v>0</v>
      </c>
      <c r="AF293" s="1">
        <f t="array" ref="AF293">0*-1</f>
        <v>0</v>
      </c>
      <c r="AG293" s="1">
        <f t="array" ref="AG293">0*-1</f>
        <v>0</v>
      </c>
      <c r="AH293" s="1">
        <f t="array" ref="AH293">0*-1</f>
        <v>0</v>
      </c>
      <c r="AI293" s="1">
        <f t="array" ref="AI293">0*-1</f>
        <v>0</v>
      </c>
      <c r="AJ293" s="1">
        <f t="array" ref="AJ293">0*-1</f>
        <v>0</v>
      </c>
      <c r="AK293" s="1">
        <f t="array" ref="AK293">0*-1</f>
        <v>0</v>
      </c>
      <c r="AL293" s="10"/>
    </row>
    <row r="294" spans="1:38" s="44" customFormat="1" hidden="1" outlineLevel="1" x14ac:dyDescent="0.35">
      <c r="C294" s="26"/>
      <c r="F294" s="25">
        <v>7420</v>
      </c>
      <c r="G294" s="20" t="s">
        <v>11</v>
      </c>
      <c r="H294" s="2">
        <f t="shared" si="164"/>
        <v>0</v>
      </c>
      <c r="I294" s="1">
        <f t="array" ref="I294">Z294*-1</f>
        <v>0</v>
      </c>
      <c r="J294" s="1">
        <f t="array" ref="J294">AA294*-1</f>
        <v>0</v>
      </c>
      <c r="K294" s="1">
        <f t="array" ref="K294">AB294*-1</f>
        <v>0</v>
      </c>
      <c r="L294" s="1">
        <f t="array" ref="L294">AC294*-1</f>
        <v>0</v>
      </c>
      <c r="M294" s="1">
        <f t="array" ref="M294">AD294*-1</f>
        <v>0</v>
      </c>
      <c r="N294" s="1">
        <f t="array" ref="N294">AE294*-1</f>
        <v>0</v>
      </c>
      <c r="O294" s="1">
        <f t="array" ref="O294">AF294*-1</f>
        <v>0</v>
      </c>
      <c r="P294" s="1">
        <f t="array" ref="P294">AG294*-1</f>
        <v>0</v>
      </c>
      <c r="Q294" s="1">
        <f t="array" ref="Q294">AH294*-1</f>
        <v>0</v>
      </c>
      <c r="R294" s="1">
        <f t="array" ref="R294">AI294*-1</f>
        <v>0</v>
      </c>
      <c r="S294" s="1">
        <f t="array" ref="S294">AJ294*-1</f>
        <v>0</v>
      </c>
      <c r="T294" s="1">
        <f t="array" ref="T294">AK294*-1</f>
        <v>0</v>
      </c>
      <c r="U294" s="22"/>
      <c r="V294" s="10"/>
      <c r="W294" s="12">
        <f t="array" ref="W294">0*-1</f>
        <v>0</v>
      </c>
      <c r="X294" s="12">
        <f t="array" ref="X294">0*-1</f>
        <v>0</v>
      </c>
      <c r="Y294" s="2">
        <f t="shared" si="165"/>
        <v>0</v>
      </c>
      <c r="Z294" s="1">
        <f t="array" ref="Z294">0*-1</f>
        <v>0</v>
      </c>
      <c r="AA294" s="1">
        <f t="array" ref="AA294">0*-1</f>
        <v>0</v>
      </c>
      <c r="AB294" s="1">
        <f t="array" ref="AB294">0*-1</f>
        <v>0</v>
      </c>
      <c r="AC294" s="1">
        <f t="array" ref="AC294">0*-1</f>
        <v>0</v>
      </c>
      <c r="AD294" s="1">
        <f t="array" ref="AD294">0*-1</f>
        <v>0</v>
      </c>
      <c r="AE294" s="1">
        <f t="array" ref="AE294">0*-1</f>
        <v>0</v>
      </c>
      <c r="AF294" s="1">
        <f t="array" ref="AF294">0*-1</f>
        <v>0</v>
      </c>
      <c r="AG294" s="1">
        <f t="array" ref="AG294">0*-1</f>
        <v>0</v>
      </c>
      <c r="AH294" s="1">
        <f t="array" ref="AH294">0*-1</f>
        <v>0</v>
      </c>
      <c r="AI294" s="1">
        <f t="array" ref="AI294">0*-1</f>
        <v>0</v>
      </c>
      <c r="AJ294" s="1">
        <f t="array" ref="AJ294">0*-1</f>
        <v>0</v>
      </c>
      <c r="AK294" s="1">
        <f t="array" ref="AK294">0*-1</f>
        <v>0</v>
      </c>
      <c r="AL294" s="10"/>
    </row>
    <row r="295" spans="1:38" s="44" customFormat="1" hidden="1" outlineLevel="1" x14ac:dyDescent="0.35">
      <c r="C295" s="26"/>
      <c r="F295" s="25">
        <v>7770</v>
      </c>
      <c r="G295" s="20" t="s">
        <v>8</v>
      </c>
      <c r="H295" s="2">
        <f t="shared" si="164"/>
        <v>0</v>
      </c>
      <c r="I295" s="1">
        <f t="array" ref="I295">Z295*-1</f>
        <v>0</v>
      </c>
      <c r="J295" s="1">
        <f t="array" ref="J295">AA295*-1</f>
        <v>0</v>
      </c>
      <c r="K295" s="1">
        <f t="array" ref="K295">AB295*-1</f>
        <v>0</v>
      </c>
      <c r="L295" s="1">
        <f t="array" ref="L295">AC295*-1</f>
        <v>0</v>
      </c>
      <c r="M295" s="1">
        <f t="array" ref="M295">AD295*-1</f>
        <v>0</v>
      </c>
      <c r="N295" s="1">
        <f t="array" ref="N295">AE295*-1</f>
        <v>0</v>
      </c>
      <c r="O295" s="1">
        <f t="array" ref="O295">AF295*-1</f>
        <v>0</v>
      </c>
      <c r="P295" s="1">
        <f t="array" ref="P295">AG295*-1</f>
        <v>0</v>
      </c>
      <c r="Q295" s="1">
        <f t="array" ref="Q295">AH295*-1</f>
        <v>0</v>
      </c>
      <c r="R295" s="1">
        <f t="array" ref="R295">AI295*-1</f>
        <v>0</v>
      </c>
      <c r="S295" s="1">
        <f t="array" ref="S295">AJ295*-1</f>
        <v>0</v>
      </c>
      <c r="T295" s="1">
        <f t="array" ref="T295">AK295*-1</f>
        <v>0</v>
      </c>
      <c r="U295" s="22"/>
      <c r="V295" s="10"/>
      <c r="W295" s="12">
        <f t="array" ref="W295">0*-1</f>
        <v>0</v>
      </c>
      <c r="X295" s="12">
        <f t="array" ref="X295">0*-1</f>
        <v>0</v>
      </c>
      <c r="Y295" s="2">
        <f t="shared" si="165"/>
        <v>0</v>
      </c>
      <c r="Z295" s="1">
        <f t="array" ref="Z295">0*-1</f>
        <v>0</v>
      </c>
      <c r="AA295" s="1">
        <f t="array" ref="AA295">0*-1</f>
        <v>0</v>
      </c>
      <c r="AB295" s="1">
        <f t="array" ref="AB295">0*-1</f>
        <v>0</v>
      </c>
      <c r="AC295" s="1">
        <f t="array" ref="AC295">0*-1</f>
        <v>0</v>
      </c>
      <c r="AD295" s="1">
        <f t="array" ref="AD295">0*-1</f>
        <v>0</v>
      </c>
      <c r="AE295" s="1">
        <f t="array" ref="AE295">0*-1</f>
        <v>0</v>
      </c>
      <c r="AF295" s="1">
        <f t="array" ref="AF295">0*-1</f>
        <v>0</v>
      </c>
      <c r="AG295" s="1">
        <f t="array" ref="AG295">0*-1</f>
        <v>0</v>
      </c>
      <c r="AH295" s="1">
        <f t="array" ref="AH295">0*-1</f>
        <v>0</v>
      </c>
      <c r="AI295" s="1">
        <f t="array" ref="AI295">0*-1</f>
        <v>0</v>
      </c>
      <c r="AJ295" s="1">
        <f t="array" ref="AJ295">0*-1</f>
        <v>0</v>
      </c>
      <c r="AK295" s="1">
        <f t="array" ref="AK295">0*-1</f>
        <v>0</v>
      </c>
      <c r="AL295" s="10"/>
    </row>
    <row r="296" spans="1:38" s="44" customFormat="1" ht="15.65" customHeight="1" collapsed="1" x14ac:dyDescent="0.35">
      <c r="A296" s="6">
        <f t="array" ref="A296">IFERROR(93000063,"0")</f>
        <v>93000063</v>
      </c>
      <c r="B296" s="6" t="s">
        <v>47</v>
      </c>
      <c r="C296" s="8">
        <f>IF(A296="","0",A296)</f>
        <v>93000063</v>
      </c>
      <c r="D296" s="24" t="str">
        <f>IF(C296="0","(Ingen Verdi)",B296)</f>
        <v>Kurs  - tillitsvalgt - Region Vest</v>
      </c>
      <c r="E296" s="18">
        <v>930</v>
      </c>
      <c r="H296" s="2">
        <f>SUM(I296:T296)</f>
        <v>0</v>
      </c>
      <c r="I296" s="2">
        <f t="shared" ref="I296:T296" si="173">SUM(0)+SUM(I271)+SUM(I272)+SUM(0)+SUM(I273)+SUM(0)+SUM(I274)+SUM(0)+SUM(0)+SUM(I275)+SUM(I276)+SUM(I277)+SUM(I278)+SUM(I279:I295)</f>
        <v>0</v>
      </c>
      <c r="J296" s="2">
        <f t="shared" si="173"/>
        <v>0</v>
      </c>
      <c r="K296" s="2">
        <f t="shared" si="173"/>
        <v>0</v>
      </c>
      <c r="L296" s="2">
        <f t="shared" si="173"/>
        <v>0</v>
      </c>
      <c r="M296" s="2">
        <f t="shared" si="173"/>
        <v>0</v>
      </c>
      <c r="N296" s="2">
        <f t="shared" si="173"/>
        <v>0</v>
      </c>
      <c r="O296" s="2">
        <f t="shared" si="173"/>
        <v>0</v>
      </c>
      <c r="P296" s="2">
        <f t="shared" si="173"/>
        <v>0</v>
      </c>
      <c r="Q296" s="2">
        <f t="shared" si="173"/>
        <v>0</v>
      </c>
      <c r="R296" s="2">
        <f t="shared" si="173"/>
        <v>0</v>
      </c>
      <c r="S296" s="2">
        <f t="shared" si="173"/>
        <v>0</v>
      </c>
      <c r="T296" s="2">
        <f t="shared" si="173"/>
        <v>0</v>
      </c>
      <c r="U296" s="21"/>
      <c r="V296" s="19"/>
      <c r="W296" s="2">
        <f t="shared" ref="W296:X296" si="174">SUM(0)+SUM(W271)+SUM(W272)+SUM(0)+SUM(W273)+SUM(0)+SUM(W274)+SUM(0)+SUM(0)+SUM(W275)+SUM(W276)+SUM(W277)+SUM(W278)+SUM(W279:W295)</f>
        <v>0</v>
      </c>
      <c r="X296" s="2">
        <f t="shared" si="174"/>
        <v>0</v>
      </c>
      <c r="Y296" s="2">
        <f>SUM(Z296:AK296)</f>
        <v>0</v>
      </c>
      <c r="Z296" s="2">
        <f t="shared" ref="Z296:AK296" si="175">SUM(0)+SUM(Z271)+SUM(Z272)+SUM(0)+SUM(Z273)+SUM(0)+SUM(Z274)+SUM(0)+SUM(0)+SUM(Z275)+SUM(Z276)+SUM(Z277)+SUM(Z278)+SUM(Z279:Z295)</f>
        <v>0</v>
      </c>
      <c r="AA296" s="2">
        <f t="shared" si="175"/>
        <v>0</v>
      </c>
      <c r="AB296" s="2">
        <f t="shared" si="175"/>
        <v>0</v>
      </c>
      <c r="AC296" s="2">
        <f t="shared" si="175"/>
        <v>0</v>
      </c>
      <c r="AD296" s="2">
        <f t="shared" si="175"/>
        <v>0</v>
      </c>
      <c r="AE296" s="2">
        <f t="shared" si="175"/>
        <v>0</v>
      </c>
      <c r="AF296" s="2">
        <f t="shared" si="175"/>
        <v>0</v>
      </c>
      <c r="AG296" s="2">
        <f t="shared" si="175"/>
        <v>0</v>
      </c>
      <c r="AH296" s="2">
        <f t="shared" si="175"/>
        <v>0</v>
      </c>
      <c r="AI296" s="2">
        <f t="shared" si="175"/>
        <v>0</v>
      </c>
      <c r="AJ296" s="2">
        <f t="shared" si="175"/>
        <v>0</v>
      </c>
      <c r="AK296" s="2">
        <f t="shared" si="175"/>
        <v>0</v>
      </c>
    </row>
    <row r="297" spans="1:38" s="44" customFormat="1" ht="15.65" hidden="1" customHeight="1" outlineLevel="1" x14ac:dyDescent="0.35">
      <c r="A297" s="6"/>
      <c r="B297" s="6"/>
      <c r="C297" s="8"/>
      <c r="D297" s="8"/>
      <c r="E297" s="18"/>
      <c r="F297" s="25">
        <v>4540</v>
      </c>
      <c r="G297" s="44" t="s">
        <v>95</v>
      </c>
      <c r="H297" s="2">
        <f t="shared" ref="H297:H298" si="176">SUM(I297:T297)</f>
        <v>0</v>
      </c>
      <c r="I297" s="1">
        <f t="array" ref="I297">Z297*-1</f>
        <v>0</v>
      </c>
      <c r="J297" s="1">
        <f t="array" ref="J297">AA297*-1</f>
        <v>0</v>
      </c>
      <c r="K297" s="1">
        <f t="array" ref="K297">AB297*-1</f>
        <v>0</v>
      </c>
      <c r="L297" s="1">
        <f t="array" ref="L297">AC297*-1</f>
        <v>0</v>
      </c>
      <c r="M297" s="1">
        <f t="array" ref="M297">AD297*-1</f>
        <v>0</v>
      </c>
      <c r="N297" s="1">
        <f t="array" ref="N297">AE297*-1</f>
        <v>0</v>
      </c>
      <c r="O297" s="1">
        <f t="array" ref="O297">AF297*-1</f>
        <v>0</v>
      </c>
      <c r="P297" s="1">
        <f t="array" ref="P297">AG297*-1</f>
        <v>0</v>
      </c>
      <c r="Q297" s="1">
        <f t="array" ref="Q297">AH297*-1</f>
        <v>0</v>
      </c>
      <c r="R297" s="1">
        <f t="array" ref="R297">AI297*-1</f>
        <v>0</v>
      </c>
      <c r="S297" s="1">
        <f t="array" ref="S297">AJ297*-1</f>
        <v>0</v>
      </c>
      <c r="T297" s="1">
        <f t="array" ref="T297">AK297*-1</f>
        <v>0</v>
      </c>
      <c r="U297" s="8"/>
      <c r="W297" s="12">
        <f t="array" ref="W297">0*-1</f>
        <v>0</v>
      </c>
      <c r="X297" s="12">
        <f t="array" ref="X297">0*-1</f>
        <v>0</v>
      </c>
      <c r="Y297" s="2">
        <f t="shared" ref="Y297:Y298" si="177">SUM(Z297:AK297)</f>
        <v>0</v>
      </c>
      <c r="Z297" s="1">
        <f t="array" ref="Z297">0*-1</f>
        <v>0</v>
      </c>
      <c r="AA297" s="1">
        <f t="array" ref="AA297">0*-1</f>
        <v>0</v>
      </c>
      <c r="AB297" s="1">
        <f t="array" ref="AB297">0*-1</f>
        <v>0</v>
      </c>
      <c r="AC297" s="1">
        <f t="array" ref="AC297">0*-1</f>
        <v>0</v>
      </c>
      <c r="AD297" s="1">
        <f t="array" ref="AD297">0*-1</f>
        <v>0</v>
      </c>
      <c r="AE297" s="1">
        <f t="array" ref="AE297">0*-1</f>
        <v>0</v>
      </c>
      <c r="AF297" s="1">
        <f t="array" ref="AF297">0*-1</f>
        <v>0</v>
      </c>
      <c r="AG297" s="1">
        <f t="array" ref="AG297">0*-1</f>
        <v>0</v>
      </c>
      <c r="AH297" s="1">
        <f t="array" ref="AH297">0*-1</f>
        <v>0</v>
      </c>
      <c r="AI297" s="1">
        <f t="array" ref="AI297">0*-1</f>
        <v>0</v>
      </c>
      <c r="AJ297" s="1">
        <f t="array" ref="AJ297">0*-1</f>
        <v>0</v>
      </c>
      <c r="AK297" s="1">
        <f t="array" ref="AK297">0*-1</f>
        <v>0</v>
      </c>
    </row>
    <row r="298" spans="1:38" s="44" customFormat="1" ht="15.65" hidden="1" customHeight="1" outlineLevel="1" x14ac:dyDescent="0.35">
      <c r="A298" s="6"/>
      <c r="B298" s="6"/>
      <c r="C298" s="8"/>
      <c r="D298" s="8"/>
      <c r="E298" s="18"/>
      <c r="F298" s="25">
        <v>5000</v>
      </c>
      <c r="G298" s="44" t="s">
        <v>73</v>
      </c>
      <c r="H298" s="2">
        <f t="shared" si="176"/>
        <v>0</v>
      </c>
      <c r="I298" s="1">
        <f t="array" ref="I298">Z298*-1</f>
        <v>0</v>
      </c>
      <c r="J298" s="1">
        <f t="array" ref="J298">AA298*-1</f>
        <v>0</v>
      </c>
      <c r="K298" s="1">
        <f t="array" ref="K298">AB298*-1</f>
        <v>0</v>
      </c>
      <c r="L298" s="1">
        <f t="array" ref="L298">AC298*-1</f>
        <v>0</v>
      </c>
      <c r="M298" s="1">
        <f t="array" ref="M298">AD298*-1</f>
        <v>0</v>
      </c>
      <c r="N298" s="1">
        <f t="array" ref="N298">AE298*-1</f>
        <v>0</v>
      </c>
      <c r="O298" s="1">
        <f t="array" ref="O298">AF298*-1</f>
        <v>0</v>
      </c>
      <c r="P298" s="1">
        <f t="array" ref="P298">AG298*-1</f>
        <v>0</v>
      </c>
      <c r="Q298" s="1">
        <f t="array" ref="Q298">AH298*-1</f>
        <v>0</v>
      </c>
      <c r="R298" s="1">
        <f t="array" ref="R298">AI298*-1</f>
        <v>0</v>
      </c>
      <c r="S298" s="1">
        <f t="array" ref="S298">AJ298*-1</f>
        <v>0</v>
      </c>
      <c r="T298" s="1">
        <f t="array" ref="T298">AK298*-1</f>
        <v>0</v>
      </c>
      <c r="U298" s="8"/>
      <c r="W298" s="12">
        <f t="array" ref="W298">0*-1</f>
        <v>0</v>
      </c>
      <c r="X298" s="12">
        <f t="array" ref="X298">0*-1</f>
        <v>0</v>
      </c>
      <c r="Y298" s="2">
        <f t="shared" si="177"/>
        <v>0</v>
      </c>
      <c r="Z298" s="1">
        <f t="array" ref="Z298">0*-1</f>
        <v>0</v>
      </c>
      <c r="AA298" s="1">
        <f t="array" ref="AA298">0*-1</f>
        <v>0</v>
      </c>
      <c r="AB298" s="1">
        <f t="array" ref="AB298">0*-1</f>
        <v>0</v>
      </c>
      <c r="AC298" s="1">
        <f t="array" ref="AC298">0*-1</f>
        <v>0</v>
      </c>
      <c r="AD298" s="1">
        <f t="array" ref="AD298">0*-1</f>
        <v>0</v>
      </c>
      <c r="AE298" s="1">
        <f t="array" ref="AE298">0*-1</f>
        <v>0</v>
      </c>
      <c r="AF298" s="1">
        <f t="array" ref="AF298">0*-1</f>
        <v>0</v>
      </c>
      <c r="AG298" s="1">
        <f t="array" ref="AG298">0*-1</f>
        <v>0</v>
      </c>
      <c r="AH298" s="1">
        <f t="array" ref="AH298">0*-1</f>
        <v>0</v>
      </c>
      <c r="AI298" s="1">
        <f t="array" ref="AI298">0*-1</f>
        <v>0</v>
      </c>
      <c r="AJ298" s="1">
        <f t="array" ref="AJ298">0*-1</f>
        <v>0</v>
      </c>
      <c r="AK298" s="1">
        <f t="array" ref="AK298">0*-1</f>
        <v>0</v>
      </c>
    </row>
    <row r="299" spans="1:38" s="44" customFormat="1" ht="15.65" hidden="1" customHeight="1" outlineLevel="1" x14ac:dyDescent="0.35">
      <c r="A299" s="6"/>
      <c r="B299" s="6"/>
      <c r="C299" s="8"/>
      <c r="D299" s="8"/>
      <c r="E299" s="18"/>
      <c r="F299" s="25">
        <v>5060</v>
      </c>
      <c r="G299" s="44" t="s">
        <v>20</v>
      </c>
      <c r="H299" s="2">
        <f>SUM(I299:T299)</f>
        <v>0</v>
      </c>
      <c r="I299" s="1">
        <f t="array" ref="I299">Z299*-1</f>
        <v>0</v>
      </c>
      <c r="J299" s="1">
        <f t="array" ref="J299">AA299*-1</f>
        <v>0</v>
      </c>
      <c r="K299" s="1">
        <f t="array" ref="K299">AB299*-1</f>
        <v>0</v>
      </c>
      <c r="L299" s="1">
        <f t="array" ref="L299">AC299*-1</f>
        <v>0</v>
      </c>
      <c r="M299" s="1">
        <f t="array" ref="M299">AD299*-1</f>
        <v>0</v>
      </c>
      <c r="N299" s="1">
        <f t="array" ref="N299">AE299*-1</f>
        <v>0</v>
      </c>
      <c r="O299" s="1">
        <f t="array" ref="O299">AF299*-1</f>
        <v>0</v>
      </c>
      <c r="P299" s="1">
        <f t="array" ref="P299">AG299*-1</f>
        <v>0</v>
      </c>
      <c r="Q299" s="1">
        <f t="array" ref="Q299">AH299*-1</f>
        <v>0</v>
      </c>
      <c r="R299" s="1">
        <f t="array" ref="R299">AI299*-1</f>
        <v>0</v>
      </c>
      <c r="S299" s="1">
        <f t="array" ref="S299">AJ299*-1</f>
        <v>0</v>
      </c>
      <c r="T299" s="1">
        <f t="array" ref="T299">AK299*-1</f>
        <v>0</v>
      </c>
      <c r="U299" s="8"/>
      <c r="W299" s="12">
        <f t="array" ref="W299">0*-1</f>
        <v>0</v>
      </c>
      <c r="X299" s="12">
        <f t="array" ref="X299">0*-1</f>
        <v>0</v>
      </c>
      <c r="Y299" s="2">
        <f>SUM(Z299:AK299)</f>
        <v>0</v>
      </c>
      <c r="Z299" s="1">
        <f t="array" ref="Z299">0*-1</f>
        <v>0</v>
      </c>
      <c r="AA299" s="1">
        <f t="array" ref="AA299">0*-1</f>
        <v>0</v>
      </c>
      <c r="AB299" s="1">
        <f t="array" ref="AB299">0*-1</f>
        <v>0</v>
      </c>
      <c r="AC299" s="1">
        <f t="array" ref="AC299">0*-1</f>
        <v>0</v>
      </c>
      <c r="AD299" s="1">
        <f t="array" ref="AD299">0*-1</f>
        <v>0</v>
      </c>
      <c r="AE299" s="1">
        <f t="array" ref="AE299">0*-1</f>
        <v>0</v>
      </c>
      <c r="AF299" s="1">
        <f t="array" ref="AF299">0*-1</f>
        <v>0</v>
      </c>
      <c r="AG299" s="1">
        <f t="array" ref="AG299">0*-1</f>
        <v>0</v>
      </c>
      <c r="AH299" s="1">
        <f t="array" ref="AH299">0*-1</f>
        <v>0</v>
      </c>
      <c r="AI299" s="1">
        <f t="array" ref="AI299">0*-1</f>
        <v>0</v>
      </c>
      <c r="AJ299" s="1">
        <f t="array" ref="AJ299">0*-1</f>
        <v>0</v>
      </c>
      <c r="AK299" s="1">
        <f t="array" ref="AK299">0*-1</f>
        <v>0</v>
      </c>
    </row>
    <row r="300" spans="1:38" s="44" customFormat="1" ht="15.65" hidden="1" customHeight="1" outlineLevel="1" x14ac:dyDescent="0.35">
      <c r="A300" s="6"/>
      <c r="B300" s="6"/>
      <c r="C300" s="8"/>
      <c r="D300" s="8"/>
      <c r="E300" s="18"/>
      <c r="F300" s="25">
        <v>5090</v>
      </c>
      <c r="G300" s="44" t="s">
        <v>74</v>
      </c>
      <c r="H300" s="11">
        <f>SUM(I300:T300)</f>
        <v>0</v>
      </c>
      <c r="I300" s="4">
        <f t="shared" ref="I300:T300" si="178">SUM(I298)*12%</f>
        <v>0</v>
      </c>
      <c r="J300" s="4">
        <f t="shared" si="178"/>
        <v>0</v>
      </c>
      <c r="K300" s="4">
        <f t="shared" si="178"/>
        <v>0</v>
      </c>
      <c r="L300" s="4">
        <f t="shared" si="178"/>
        <v>0</v>
      </c>
      <c r="M300" s="4">
        <f t="shared" si="178"/>
        <v>0</v>
      </c>
      <c r="N300" s="4">
        <f t="shared" si="178"/>
        <v>0</v>
      </c>
      <c r="O300" s="4">
        <f t="shared" si="178"/>
        <v>0</v>
      </c>
      <c r="P300" s="4">
        <f t="shared" si="178"/>
        <v>0</v>
      </c>
      <c r="Q300" s="4">
        <f t="shared" si="178"/>
        <v>0</v>
      </c>
      <c r="R300" s="4">
        <f t="shared" si="178"/>
        <v>0</v>
      </c>
      <c r="S300" s="4">
        <f t="shared" si="178"/>
        <v>0</v>
      </c>
      <c r="T300" s="4">
        <f t="shared" si="178"/>
        <v>0</v>
      </c>
      <c r="U300" s="8"/>
      <c r="W300" s="12">
        <f t="array" ref="W300">0*-1</f>
        <v>0</v>
      </c>
      <c r="X300" s="12">
        <f t="array" ref="X300">0*-1</f>
        <v>0</v>
      </c>
      <c r="Y300" s="11">
        <f>SUM(Z300:AK300)</f>
        <v>0</v>
      </c>
      <c r="Z300" s="3">
        <f t="shared" ref="Z300:AK300" si="179">(SUM(Z298)+SUM(0))*12%</f>
        <v>0</v>
      </c>
      <c r="AA300" s="3">
        <f t="shared" si="179"/>
        <v>0</v>
      </c>
      <c r="AB300" s="3">
        <f t="shared" si="179"/>
        <v>0</v>
      </c>
      <c r="AC300" s="3">
        <f t="shared" si="179"/>
        <v>0</v>
      </c>
      <c r="AD300" s="3">
        <f t="shared" si="179"/>
        <v>0</v>
      </c>
      <c r="AE300" s="3">
        <f t="shared" si="179"/>
        <v>0</v>
      </c>
      <c r="AF300" s="3">
        <f t="shared" si="179"/>
        <v>0</v>
      </c>
      <c r="AG300" s="3">
        <f t="shared" si="179"/>
        <v>0</v>
      </c>
      <c r="AH300" s="3">
        <f t="shared" si="179"/>
        <v>0</v>
      </c>
      <c r="AI300" s="3">
        <f t="shared" si="179"/>
        <v>0</v>
      </c>
      <c r="AJ300" s="3">
        <f t="shared" si="179"/>
        <v>0</v>
      </c>
      <c r="AK300" s="3">
        <f t="shared" si="179"/>
        <v>0</v>
      </c>
    </row>
    <row r="301" spans="1:38" s="44" customFormat="1" ht="15.65" hidden="1" customHeight="1" outlineLevel="1" x14ac:dyDescent="0.35">
      <c r="A301" s="6"/>
      <c r="B301" s="6"/>
      <c r="C301" s="8"/>
      <c r="D301" s="8"/>
      <c r="E301" s="18"/>
      <c r="F301" s="25">
        <v>5400</v>
      </c>
      <c r="G301" s="44" t="s">
        <v>53</v>
      </c>
      <c r="H301" s="11">
        <f t="shared" ref="H301:H321" si="180">SUM(I301:T301)</f>
        <v>0</v>
      </c>
      <c r="I301" s="4">
        <f t="array" ref="I301">Z301*-1</f>
        <v>0</v>
      </c>
      <c r="J301" s="4">
        <f t="array" ref="J301">AA301*-1</f>
        <v>0</v>
      </c>
      <c r="K301" s="4">
        <f t="array" ref="K301">AB301*-1</f>
        <v>0</v>
      </c>
      <c r="L301" s="4">
        <f t="array" ref="L301">AC301*-1</f>
        <v>0</v>
      </c>
      <c r="M301" s="4">
        <f t="array" ref="M301">AD301*-1</f>
        <v>0</v>
      </c>
      <c r="N301" s="4">
        <f t="array" ref="N301">AE301*-1</f>
        <v>0</v>
      </c>
      <c r="O301" s="4">
        <f t="array" ref="O301">AF301*-1</f>
        <v>0</v>
      </c>
      <c r="P301" s="4">
        <f t="array" ref="P301">AG301*-1</f>
        <v>0</v>
      </c>
      <c r="Q301" s="4">
        <f t="array" ref="Q301">AH301*-1</f>
        <v>0</v>
      </c>
      <c r="R301" s="4">
        <f t="array" ref="R301">AI301*-1</f>
        <v>0</v>
      </c>
      <c r="S301" s="4">
        <f t="array" ref="S301">AJ301*-1</f>
        <v>0</v>
      </c>
      <c r="T301" s="4">
        <f t="array" ref="T301">AK301*-1</f>
        <v>0</v>
      </c>
      <c r="U301" s="8"/>
      <c r="W301" s="12">
        <f t="array" ref="W301">0*-1</f>
        <v>0</v>
      </c>
      <c r="X301" s="12">
        <f t="array" ref="X301">0*-1</f>
        <v>0</v>
      </c>
      <c r="Y301" s="11">
        <f t="shared" ref="Y301:Y321" si="181">SUM(Z301:AK301)</f>
        <v>0</v>
      </c>
      <c r="Z301" s="3">
        <f t="shared" ref="Z301:AK301" si="182">(SUM(Z298)+SUM(Z299)+SUM(Z303)+SUM(Z304)+SUM(0)+SUM(0)+SUM(0)+SUM(0))*14.1%</f>
        <v>0</v>
      </c>
      <c r="AA301" s="3">
        <f t="shared" si="182"/>
        <v>0</v>
      </c>
      <c r="AB301" s="3">
        <f t="shared" si="182"/>
        <v>0</v>
      </c>
      <c r="AC301" s="3">
        <f t="shared" si="182"/>
        <v>0</v>
      </c>
      <c r="AD301" s="3">
        <f t="shared" si="182"/>
        <v>0</v>
      </c>
      <c r="AE301" s="3">
        <f t="shared" si="182"/>
        <v>0</v>
      </c>
      <c r="AF301" s="3">
        <f t="shared" si="182"/>
        <v>0</v>
      </c>
      <c r="AG301" s="3">
        <f t="shared" si="182"/>
        <v>0</v>
      </c>
      <c r="AH301" s="3">
        <f t="shared" si="182"/>
        <v>0</v>
      </c>
      <c r="AI301" s="3">
        <f t="shared" si="182"/>
        <v>0</v>
      </c>
      <c r="AJ301" s="3">
        <f t="shared" si="182"/>
        <v>0</v>
      </c>
      <c r="AK301" s="3">
        <f t="shared" si="182"/>
        <v>0</v>
      </c>
    </row>
    <row r="302" spans="1:38" s="44" customFormat="1" ht="15.65" hidden="1" customHeight="1" outlineLevel="1" x14ac:dyDescent="0.35">
      <c r="A302" s="6"/>
      <c r="B302" s="6"/>
      <c r="C302" s="8"/>
      <c r="D302" s="8"/>
      <c r="E302" s="18"/>
      <c r="F302" s="25">
        <v>5410</v>
      </c>
      <c r="G302" s="44" t="s">
        <v>60</v>
      </c>
      <c r="H302" s="11">
        <f t="shared" si="180"/>
        <v>0</v>
      </c>
      <c r="I302" s="4">
        <f t="shared" ref="I302:T302" si="183">SUM(I300)*14.1%</f>
        <v>0</v>
      </c>
      <c r="J302" s="4">
        <f t="shared" si="183"/>
        <v>0</v>
      </c>
      <c r="K302" s="4">
        <f t="shared" si="183"/>
        <v>0</v>
      </c>
      <c r="L302" s="4">
        <f t="shared" si="183"/>
        <v>0</v>
      </c>
      <c r="M302" s="4">
        <f t="shared" si="183"/>
        <v>0</v>
      </c>
      <c r="N302" s="4">
        <f t="shared" si="183"/>
        <v>0</v>
      </c>
      <c r="O302" s="4">
        <f t="shared" si="183"/>
        <v>0</v>
      </c>
      <c r="P302" s="4">
        <f t="shared" si="183"/>
        <v>0</v>
      </c>
      <c r="Q302" s="4">
        <f t="shared" si="183"/>
        <v>0</v>
      </c>
      <c r="R302" s="4">
        <f t="shared" si="183"/>
        <v>0</v>
      </c>
      <c r="S302" s="4">
        <f t="shared" si="183"/>
        <v>0</v>
      </c>
      <c r="T302" s="4">
        <f t="shared" si="183"/>
        <v>0</v>
      </c>
      <c r="U302" s="8"/>
      <c r="W302" s="12">
        <f t="array" ref="W302">0*-1</f>
        <v>0</v>
      </c>
      <c r="X302" s="12">
        <f t="array" ref="X302">0*-1</f>
        <v>0</v>
      </c>
      <c r="Y302" s="11">
        <f t="shared" si="181"/>
        <v>0</v>
      </c>
      <c r="Z302" s="3">
        <f t="shared" ref="Z302:AK302" si="184">SUM(Z300)*14.1%</f>
        <v>0</v>
      </c>
      <c r="AA302" s="3">
        <f t="shared" si="184"/>
        <v>0</v>
      </c>
      <c r="AB302" s="3">
        <f t="shared" si="184"/>
        <v>0</v>
      </c>
      <c r="AC302" s="3">
        <f t="shared" si="184"/>
        <v>0</v>
      </c>
      <c r="AD302" s="3">
        <f t="shared" si="184"/>
        <v>0</v>
      </c>
      <c r="AE302" s="3">
        <f t="shared" si="184"/>
        <v>0</v>
      </c>
      <c r="AF302" s="3">
        <f t="shared" si="184"/>
        <v>0</v>
      </c>
      <c r="AG302" s="3">
        <f t="shared" si="184"/>
        <v>0</v>
      </c>
      <c r="AH302" s="3">
        <f t="shared" si="184"/>
        <v>0</v>
      </c>
      <c r="AI302" s="3">
        <f t="shared" si="184"/>
        <v>0</v>
      </c>
      <c r="AJ302" s="3">
        <f t="shared" si="184"/>
        <v>0</v>
      </c>
      <c r="AK302" s="3">
        <f t="shared" si="184"/>
        <v>0</v>
      </c>
    </row>
    <row r="303" spans="1:38" s="44" customFormat="1" ht="15.65" hidden="1" customHeight="1" outlineLevel="1" x14ac:dyDescent="0.35">
      <c r="A303" s="6"/>
      <c r="B303" s="6"/>
      <c r="C303" s="8"/>
      <c r="D303" s="8"/>
      <c r="E303" s="18"/>
      <c r="F303" s="25">
        <v>5921</v>
      </c>
      <c r="G303" s="44" t="s">
        <v>21</v>
      </c>
      <c r="H303" s="11">
        <f t="shared" si="180"/>
        <v>0</v>
      </c>
      <c r="I303" s="4">
        <f t="shared" ref="I303:T303" si="185">SUM(I298)*16%</f>
        <v>0</v>
      </c>
      <c r="J303" s="4">
        <f t="shared" si="185"/>
        <v>0</v>
      </c>
      <c r="K303" s="4">
        <f t="shared" si="185"/>
        <v>0</v>
      </c>
      <c r="L303" s="4">
        <f t="shared" si="185"/>
        <v>0</v>
      </c>
      <c r="M303" s="4">
        <f t="shared" si="185"/>
        <v>0</v>
      </c>
      <c r="N303" s="4">
        <f t="shared" si="185"/>
        <v>0</v>
      </c>
      <c r="O303" s="4">
        <f t="shared" si="185"/>
        <v>0</v>
      </c>
      <c r="P303" s="4">
        <f t="shared" si="185"/>
        <v>0</v>
      </c>
      <c r="Q303" s="4">
        <f t="shared" si="185"/>
        <v>0</v>
      </c>
      <c r="R303" s="4">
        <f t="shared" si="185"/>
        <v>0</v>
      </c>
      <c r="S303" s="4">
        <f t="shared" si="185"/>
        <v>0</v>
      </c>
      <c r="T303" s="4">
        <f t="shared" si="185"/>
        <v>0</v>
      </c>
      <c r="U303" s="8"/>
      <c r="W303" s="12">
        <f t="array" ref="W303">0*-1</f>
        <v>0</v>
      </c>
      <c r="X303" s="12">
        <f t="array" ref="X303">0*-1</f>
        <v>0</v>
      </c>
      <c r="Y303" s="11">
        <f t="shared" si="181"/>
        <v>0</v>
      </c>
      <c r="Z303" s="3">
        <f t="shared" ref="Z303:AK303" si="186">SUM(Z298)*16%</f>
        <v>0</v>
      </c>
      <c r="AA303" s="3">
        <f t="shared" si="186"/>
        <v>0</v>
      </c>
      <c r="AB303" s="3">
        <f t="shared" si="186"/>
        <v>0</v>
      </c>
      <c r="AC303" s="3">
        <f t="shared" si="186"/>
        <v>0</v>
      </c>
      <c r="AD303" s="3">
        <f t="shared" si="186"/>
        <v>0</v>
      </c>
      <c r="AE303" s="3">
        <f t="shared" si="186"/>
        <v>0</v>
      </c>
      <c r="AF303" s="3">
        <f t="shared" si="186"/>
        <v>0</v>
      </c>
      <c r="AG303" s="3">
        <f t="shared" si="186"/>
        <v>0</v>
      </c>
      <c r="AH303" s="3">
        <f t="shared" si="186"/>
        <v>0</v>
      </c>
      <c r="AI303" s="3">
        <f t="shared" si="186"/>
        <v>0</v>
      </c>
      <c r="AJ303" s="3">
        <f t="shared" si="186"/>
        <v>0</v>
      </c>
      <c r="AK303" s="3">
        <f t="shared" si="186"/>
        <v>0</v>
      </c>
    </row>
    <row r="304" spans="1:38" s="44" customFormat="1" ht="15.65" hidden="1" customHeight="1" outlineLevel="1" x14ac:dyDescent="0.35">
      <c r="A304" s="6"/>
      <c r="B304" s="6"/>
      <c r="C304" s="8"/>
      <c r="D304" s="8"/>
      <c r="E304" s="18"/>
      <c r="F304" s="25">
        <v>5923</v>
      </c>
      <c r="G304" s="44" t="s">
        <v>102</v>
      </c>
      <c r="H304" s="11">
        <f t="shared" si="180"/>
        <v>0</v>
      </c>
      <c r="I304" s="4">
        <f t="shared" ref="I304:T304" si="187">SUM(I298)*2.5%</f>
        <v>0</v>
      </c>
      <c r="J304" s="4">
        <f t="shared" si="187"/>
        <v>0</v>
      </c>
      <c r="K304" s="4">
        <f t="shared" si="187"/>
        <v>0</v>
      </c>
      <c r="L304" s="4">
        <f t="shared" si="187"/>
        <v>0</v>
      </c>
      <c r="M304" s="4">
        <f t="shared" si="187"/>
        <v>0</v>
      </c>
      <c r="N304" s="4">
        <f t="shared" si="187"/>
        <v>0</v>
      </c>
      <c r="O304" s="4">
        <f t="shared" si="187"/>
        <v>0</v>
      </c>
      <c r="P304" s="4">
        <f t="shared" si="187"/>
        <v>0</v>
      </c>
      <c r="Q304" s="4">
        <f t="shared" si="187"/>
        <v>0</v>
      </c>
      <c r="R304" s="4">
        <f t="shared" si="187"/>
        <v>0</v>
      </c>
      <c r="S304" s="4">
        <f t="shared" si="187"/>
        <v>0</v>
      </c>
      <c r="T304" s="4">
        <f t="shared" si="187"/>
        <v>0</v>
      </c>
      <c r="U304" s="8"/>
      <c r="W304" s="12">
        <f t="array" ref="W304">0*-1</f>
        <v>0</v>
      </c>
      <c r="X304" s="12">
        <f t="array" ref="X304">0*-1</f>
        <v>0</v>
      </c>
      <c r="Y304" s="11">
        <f t="shared" si="181"/>
        <v>0</v>
      </c>
      <c r="Z304" s="3">
        <f t="shared" ref="Z304:AK304" si="188">SUM(Z298)*2.5%</f>
        <v>0</v>
      </c>
      <c r="AA304" s="3">
        <f t="shared" si="188"/>
        <v>0</v>
      </c>
      <c r="AB304" s="3">
        <f t="shared" si="188"/>
        <v>0</v>
      </c>
      <c r="AC304" s="3">
        <f t="shared" si="188"/>
        <v>0</v>
      </c>
      <c r="AD304" s="3">
        <f t="shared" si="188"/>
        <v>0</v>
      </c>
      <c r="AE304" s="3">
        <f t="shared" si="188"/>
        <v>0</v>
      </c>
      <c r="AF304" s="3">
        <f t="shared" si="188"/>
        <v>0</v>
      </c>
      <c r="AG304" s="3">
        <f t="shared" si="188"/>
        <v>0</v>
      </c>
      <c r="AH304" s="3">
        <f t="shared" si="188"/>
        <v>0</v>
      </c>
      <c r="AI304" s="3">
        <f t="shared" si="188"/>
        <v>0</v>
      </c>
      <c r="AJ304" s="3">
        <f t="shared" si="188"/>
        <v>0</v>
      </c>
      <c r="AK304" s="3">
        <f t="shared" si="188"/>
        <v>0</v>
      </c>
    </row>
    <row r="305" spans="3:38" s="44" customFormat="1" hidden="1" outlineLevel="1" x14ac:dyDescent="0.35">
      <c r="C305" s="26"/>
      <c r="F305" s="25">
        <v>5931</v>
      </c>
      <c r="G305" s="20" t="s">
        <v>34</v>
      </c>
      <c r="H305" s="2">
        <f t="shared" si="180"/>
        <v>0</v>
      </c>
      <c r="I305" s="1">
        <f t="array" ref="I305">Z305*-1</f>
        <v>0</v>
      </c>
      <c r="J305" s="1">
        <f t="array" ref="J305">AA305*-1</f>
        <v>0</v>
      </c>
      <c r="K305" s="1">
        <f t="array" ref="K305">AB305*-1</f>
        <v>0</v>
      </c>
      <c r="L305" s="1">
        <f t="array" ref="L305">AC305*-1</f>
        <v>0</v>
      </c>
      <c r="M305" s="1">
        <f t="array" ref="M305">AD305*-1</f>
        <v>0</v>
      </c>
      <c r="N305" s="1">
        <f t="array" ref="N305">AE305*-1</f>
        <v>0</v>
      </c>
      <c r="O305" s="1">
        <f t="array" ref="O305">AF305*-1</f>
        <v>0</v>
      </c>
      <c r="P305" s="1">
        <f t="array" ref="P305">AG305*-1</f>
        <v>0</v>
      </c>
      <c r="Q305" s="1">
        <f t="array" ref="Q305">AH305*-1</f>
        <v>0</v>
      </c>
      <c r="R305" s="1">
        <f t="array" ref="R305">AI305*-1</f>
        <v>0</v>
      </c>
      <c r="S305" s="1">
        <f t="array" ref="S305">AJ305*-1</f>
        <v>0</v>
      </c>
      <c r="T305" s="1">
        <f t="array" ref="T305">AK305*-1</f>
        <v>0</v>
      </c>
      <c r="U305" s="22"/>
      <c r="V305" s="10"/>
      <c r="W305" s="12">
        <f t="array" ref="W305">0*-1</f>
        <v>0</v>
      </c>
      <c r="X305" s="12">
        <f t="array" ref="X305">0*-1</f>
        <v>0</v>
      </c>
      <c r="Y305" s="2">
        <f t="shared" si="181"/>
        <v>0</v>
      </c>
      <c r="Z305" s="1">
        <f t="array" ref="Z305">0*-1</f>
        <v>0</v>
      </c>
      <c r="AA305" s="1">
        <f t="array" ref="AA305">0*-1</f>
        <v>0</v>
      </c>
      <c r="AB305" s="1">
        <f t="array" ref="AB305">0*-1</f>
        <v>0</v>
      </c>
      <c r="AC305" s="1">
        <f t="array" ref="AC305">0*-1</f>
        <v>0</v>
      </c>
      <c r="AD305" s="1">
        <f t="array" ref="AD305">0*-1</f>
        <v>0</v>
      </c>
      <c r="AE305" s="1">
        <f t="array" ref="AE305">0*-1</f>
        <v>0</v>
      </c>
      <c r="AF305" s="1">
        <f t="array" ref="AF305">0*-1</f>
        <v>0</v>
      </c>
      <c r="AG305" s="1">
        <f t="array" ref="AG305">0*-1</f>
        <v>0</v>
      </c>
      <c r="AH305" s="1">
        <f t="array" ref="AH305">0*-1</f>
        <v>0</v>
      </c>
      <c r="AI305" s="1">
        <f t="array" ref="AI305">0*-1</f>
        <v>0</v>
      </c>
      <c r="AJ305" s="1">
        <f t="array" ref="AJ305">0*-1</f>
        <v>0</v>
      </c>
      <c r="AK305" s="1">
        <f t="array" ref="AK305">0*-1</f>
        <v>0</v>
      </c>
      <c r="AL305" s="10"/>
    </row>
    <row r="306" spans="3:38" s="44" customFormat="1" hidden="1" outlineLevel="1" x14ac:dyDescent="0.35">
      <c r="C306" s="26"/>
      <c r="F306" s="25">
        <v>5932</v>
      </c>
      <c r="G306" s="20" t="s">
        <v>84</v>
      </c>
      <c r="H306" s="2">
        <f t="shared" si="180"/>
        <v>0</v>
      </c>
      <c r="I306" s="1">
        <f t="array" ref="I306">Z306*-1</f>
        <v>0</v>
      </c>
      <c r="J306" s="1">
        <f t="array" ref="J306">AA306*-1</f>
        <v>0</v>
      </c>
      <c r="K306" s="1">
        <f t="array" ref="K306">AB306*-1</f>
        <v>0</v>
      </c>
      <c r="L306" s="1">
        <f t="array" ref="L306">AC306*-1</f>
        <v>0</v>
      </c>
      <c r="M306" s="1">
        <f t="array" ref="M306">AD306*-1</f>
        <v>0</v>
      </c>
      <c r="N306" s="1">
        <f t="array" ref="N306">AE306*-1</f>
        <v>0</v>
      </c>
      <c r="O306" s="1">
        <f t="array" ref="O306">AF306*-1</f>
        <v>0</v>
      </c>
      <c r="P306" s="1">
        <f t="array" ref="P306">AG306*-1</f>
        <v>0</v>
      </c>
      <c r="Q306" s="1">
        <f t="array" ref="Q306">AH306*-1</f>
        <v>0</v>
      </c>
      <c r="R306" s="1">
        <f t="array" ref="R306">AI306*-1</f>
        <v>0</v>
      </c>
      <c r="S306" s="1">
        <f t="array" ref="S306">AJ306*-1</f>
        <v>0</v>
      </c>
      <c r="T306" s="1">
        <f t="array" ref="T306">AK306*-1</f>
        <v>0</v>
      </c>
      <c r="U306" s="22"/>
      <c r="V306" s="10"/>
      <c r="W306" s="12">
        <f t="array" ref="W306">0*-1</f>
        <v>0</v>
      </c>
      <c r="X306" s="12">
        <f t="array" ref="X306">0*-1</f>
        <v>0</v>
      </c>
      <c r="Y306" s="2">
        <f t="shared" si="181"/>
        <v>0</v>
      </c>
      <c r="Z306" s="1">
        <f t="array" ref="Z306">0*-1</f>
        <v>0</v>
      </c>
      <c r="AA306" s="1">
        <f t="array" ref="AA306">0*-1</f>
        <v>0</v>
      </c>
      <c r="AB306" s="1">
        <f t="array" ref="AB306">0*-1</f>
        <v>0</v>
      </c>
      <c r="AC306" s="1">
        <f t="array" ref="AC306">0*-1</f>
        <v>0</v>
      </c>
      <c r="AD306" s="1">
        <f t="array" ref="AD306">0*-1</f>
        <v>0</v>
      </c>
      <c r="AE306" s="1">
        <f t="array" ref="AE306">0*-1</f>
        <v>0</v>
      </c>
      <c r="AF306" s="1">
        <f t="array" ref="AF306">0*-1</f>
        <v>0</v>
      </c>
      <c r="AG306" s="1">
        <f t="array" ref="AG306">0*-1</f>
        <v>0</v>
      </c>
      <c r="AH306" s="1">
        <f t="array" ref="AH306">0*-1</f>
        <v>0</v>
      </c>
      <c r="AI306" s="1">
        <f t="array" ref="AI306">0*-1</f>
        <v>0</v>
      </c>
      <c r="AJ306" s="1">
        <f t="array" ref="AJ306">0*-1</f>
        <v>0</v>
      </c>
      <c r="AK306" s="1">
        <f t="array" ref="AK306">0*-1</f>
        <v>0</v>
      </c>
      <c r="AL306" s="10"/>
    </row>
    <row r="307" spans="3:38" s="44" customFormat="1" hidden="1" outlineLevel="1" x14ac:dyDescent="0.35">
      <c r="C307" s="26"/>
      <c r="F307" s="25">
        <v>5940</v>
      </c>
      <c r="G307" s="20" t="s">
        <v>7</v>
      </c>
      <c r="H307" s="2">
        <f t="shared" si="180"/>
        <v>0</v>
      </c>
      <c r="I307" s="1">
        <f t="array" ref="I307">Z307*-1</f>
        <v>0</v>
      </c>
      <c r="J307" s="1">
        <f t="array" ref="J307">AA307*-1</f>
        <v>0</v>
      </c>
      <c r="K307" s="1">
        <f t="array" ref="K307">AB307*-1</f>
        <v>0</v>
      </c>
      <c r="L307" s="1">
        <f t="array" ref="L307">AC307*-1</f>
        <v>0</v>
      </c>
      <c r="M307" s="1">
        <f t="array" ref="M307">AD307*-1</f>
        <v>0</v>
      </c>
      <c r="N307" s="1">
        <f t="array" ref="N307">AE307*-1</f>
        <v>0</v>
      </c>
      <c r="O307" s="1">
        <f t="array" ref="O307">AF307*-1</f>
        <v>0</v>
      </c>
      <c r="P307" s="1">
        <f t="array" ref="P307">AG307*-1</f>
        <v>0</v>
      </c>
      <c r="Q307" s="1">
        <f t="array" ref="Q307">AH307*-1</f>
        <v>0</v>
      </c>
      <c r="R307" s="1">
        <f t="array" ref="R307">AI307*-1</f>
        <v>0</v>
      </c>
      <c r="S307" s="1">
        <f t="array" ref="S307">AJ307*-1</f>
        <v>0</v>
      </c>
      <c r="T307" s="1">
        <f t="array" ref="T307">AK307*-1</f>
        <v>0</v>
      </c>
      <c r="U307" s="22"/>
      <c r="V307" s="10"/>
      <c r="W307" s="12">
        <f t="array" ref="W307">0*-1</f>
        <v>0</v>
      </c>
      <c r="X307" s="12">
        <f t="array" ref="X307">0*-1</f>
        <v>0</v>
      </c>
      <c r="Y307" s="2">
        <f t="shared" si="181"/>
        <v>0</v>
      </c>
      <c r="Z307" s="1">
        <f t="array" ref="Z307">0*-1</f>
        <v>0</v>
      </c>
      <c r="AA307" s="1">
        <f t="array" ref="AA307">0*-1</f>
        <v>0</v>
      </c>
      <c r="AB307" s="1">
        <f t="array" ref="AB307">0*-1</f>
        <v>0</v>
      </c>
      <c r="AC307" s="1">
        <f t="array" ref="AC307">0*-1</f>
        <v>0</v>
      </c>
      <c r="AD307" s="1">
        <f t="array" ref="AD307">0*-1</f>
        <v>0</v>
      </c>
      <c r="AE307" s="1">
        <f t="array" ref="AE307">0*-1</f>
        <v>0</v>
      </c>
      <c r="AF307" s="1">
        <f t="array" ref="AF307">0*-1</f>
        <v>0</v>
      </c>
      <c r="AG307" s="1">
        <f t="array" ref="AG307">0*-1</f>
        <v>0</v>
      </c>
      <c r="AH307" s="1">
        <f t="array" ref="AH307">0*-1</f>
        <v>0</v>
      </c>
      <c r="AI307" s="1">
        <f t="array" ref="AI307">0*-1</f>
        <v>0</v>
      </c>
      <c r="AJ307" s="1">
        <f t="array" ref="AJ307">0*-1</f>
        <v>0</v>
      </c>
      <c r="AK307" s="1">
        <f t="array" ref="AK307">0*-1</f>
        <v>0</v>
      </c>
      <c r="AL307" s="10"/>
    </row>
    <row r="308" spans="3:38" s="44" customFormat="1" hidden="1" outlineLevel="1" x14ac:dyDescent="0.35">
      <c r="C308" s="26"/>
      <c r="F308" s="25">
        <v>5990</v>
      </c>
      <c r="G308" s="20" t="s">
        <v>103</v>
      </c>
      <c r="H308" s="2">
        <f t="shared" si="180"/>
        <v>0</v>
      </c>
      <c r="I308" s="1">
        <f t="array" ref="I308">Z308*-1</f>
        <v>0</v>
      </c>
      <c r="J308" s="1">
        <f t="array" ref="J308">AA308*-1</f>
        <v>0</v>
      </c>
      <c r="K308" s="1">
        <f t="array" ref="K308">AB308*-1</f>
        <v>0</v>
      </c>
      <c r="L308" s="1">
        <f t="array" ref="L308">AC308*-1</f>
        <v>0</v>
      </c>
      <c r="M308" s="1">
        <f t="array" ref="M308">AD308*-1</f>
        <v>0</v>
      </c>
      <c r="N308" s="1">
        <f t="array" ref="N308">AE308*-1</f>
        <v>0</v>
      </c>
      <c r="O308" s="1">
        <f t="array" ref="O308">AF308*-1</f>
        <v>0</v>
      </c>
      <c r="P308" s="1">
        <f t="array" ref="P308">AG308*-1</f>
        <v>0</v>
      </c>
      <c r="Q308" s="1">
        <f t="array" ref="Q308">AH308*-1</f>
        <v>0</v>
      </c>
      <c r="R308" s="1">
        <f t="array" ref="R308">AI308*-1</f>
        <v>0</v>
      </c>
      <c r="S308" s="1">
        <f t="array" ref="S308">AJ308*-1</f>
        <v>0</v>
      </c>
      <c r="T308" s="1">
        <f t="array" ref="T308">AK308*-1</f>
        <v>0</v>
      </c>
      <c r="U308" s="22"/>
      <c r="V308" s="10"/>
      <c r="W308" s="12">
        <f t="array" ref="W308">0*-1</f>
        <v>0</v>
      </c>
      <c r="X308" s="12">
        <f t="array" ref="X308">0*-1</f>
        <v>0</v>
      </c>
      <c r="Y308" s="2">
        <f t="shared" si="181"/>
        <v>0</v>
      </c>
      <c r="Z308" s="1">
        <f t="array" ref="Z308">0*-1</f>
        <v>0</v>
      </c>
      <c r="AA308" s="1">
        <f t="array" ref="AA308">0*-1</f>
        <v>0</v>
      </c>
      <c r="AB308" s="1">
        <f t="array" ref="AB308">0*-1</f>
        <v>0</v>
      </c>
      <c r="AC308" s="1">
        <f t="array" ref="AC308">0*-1</f>
        <v>0</v>
      </c>
      <c r="AD308" s="1">
        <f t="array" ref="AD308">0*-1</f>
        <v>0</v>
      </c>
      <c r="AE308" s="1">
        <f t="array" ref="AE308">0*-1</f>
        <v>0</v>
      </c>
      <c r="AF308" s="1">
        <f t="array" ref="AF308">0*-1</f>
        <v>0</v>
      </c>
      <c r="AG308" s="1">
        <f t="array" ref="AG308">0*-1</f>
        <v>0</v>
      </c>
      <c r="AH308" s="1">
        <f t="array" ref="AH308">0*-1</f>
        <v>0</v>
      </c>
      <c r="AI308" s="1">
        <f t="array" ref="AI308">0*-1</f>
        <v>0</v>
      </c>
      <c r="AJ308" s="1">
        <f t="array" ref="AJ308">0*-1</f>
        <v>0</v>
      </c>
      <c r="AK308" s="1">
        <f t="array" ref="AK308">0*-1</f>
        <v>0</v>
      </c>
      <c r="AL308" s="10"/>
    </row>
    <row r="309" spans="3:38" s="44" customFormat="1" hidden="1" outlineLevel="1" x14ac:dyDescent="0.35">
      <c r="C309" s="26"/>
      <c r="F309" s="25">
        <v>6300</v>
      </c>
      <c r="G309" s="20" t="s">
        <v>96</v>
      </c>
      <c r="H309" s="2">
        <f t="shared" si="180"/>
        <v>0</v>
      </c>
      <c r="I309" s="1">
        <f t="array" ref="I309">Z309*-1</f>
        <v>0</v>
      </c>
      <c r="J309" s="1">
        <f t="array" ref="J309">AA309*-1</f>
        <v>0</v>
      </c>
      <c r="K309" s="1">
        <f t="array" ref="K309">AB309*-1</f>
        <v>0</v>
      </c>
      <c r="L309" s="1">
        <f t="array" ref="L309">AC309*-1</f>
        <v>0</v>
      </c>
      <c r="M309" s="1">
        <f t="array" ref="M309">AD309*-1</f>
        <v>0</v>
      </c>
      <c r="N309" s="1">
        <f t="array" ref="N309">AE309*-1</f>
        <v>0</v>
      </c>
      <c r="O309" s="1">
        <f t="array" ref="O309">AF309*-1</f>
        <v>0</v>
      </c>
      <c r="P309" s="1">
        <f t="array" ref="P309">AG309*-1</f>
        <v>0</v>
      </c>
      <c r="Q309" s="1">
        <f t="array" ref="Q309">AH309*-1</f>
        <v>0</v>
      </c>
      <c r="R309" s="1">
        <f t="array" ref="R309">AI309*-1</f>
        <v>0</v>
      </c>
      <c r="S309" s="1">
        <f t="array" ref="S309">AJ309*-1</f>
        <v>0</v>
      </c>
      <c r="T309" s="1">
        <f t="array" ref="T309">AK309*-1</f>
        <v>0</v>
      </c>
      <c r="U309" s="22"/>
      <c r="V309" s="10"/>
      <c r="W309" s="12">
        <f t="array" ref="W309">0*-1</f>
        <v>0</v>
      </c>
      <c r="X309" s="12">
        <f t="array" ref="X309">0*-1</f>
        <v>0</v>
      </c>
      <c r="Y309" s="2">
        <f t="shared" si="181"/>
        <v>0</v>
      </c>
      <c r="Z309" s="1">
        <f t="array" ref="Z309">0*-1</f>
        <v>0</v>
      </c>
      <c r="AA309" s="1">
        <f t="array" ref="AA309">0*-1</f>
        <v>0</v>
      </c>
      <c r="AB309" s="1">
        <f t="array" ref="AB309">0*-1</f>
        <v>0</v>
      </c>
      <c r="AC309" s="1">
        <f t="array" ref="AC309">0*-1</f>
        <v>0</v>
      </c>
      <c r="AD309" s="1">
        <f t="array" ref="AD309">0*-1</f>
        <v>0</v>
      </c>
      <c r="AE309" s="1">
        <f t="array" ref="AE309">0*-1</f>
        <v>0</v>
      </c>
      <c r="AF309" s="1">
        <f t="array" ref="AF309">0*-1</f>
        <v>0</v>
      </c>
      <c r="AG309" s="1">
        <f t="array" ref="AG309">0*-1</f>
        <v>0</v>
      </c>
      <c r="AH309" s="1">
        <f t="array" ref="AH309">0*-1</f>
        <v>0</v>
      </c>
      <c r="AI309" s="1">
        <f t="array" ref="AI309">0*-1</f>
        <v>0</v>
      </c>
      <c r="AJ309" s="1">
        <f t="array" ref="AJ309">0*-1</f>
        <v>0</v>
      </c>
      <c r="AK309" s="1">
        <f t="array" ref="AK309">0*-1</f>
        <v>0</v>
      </c>
      <c r="AL309" s="10"/>
    </row>
    <row r="310" spans="3:38" s="44" customFormat="1" hidden="1" outlineLevel="1" x14ac:dyDescent="0.35">
      <c r="C310" s="26"/>
      <c r="F310" s="25">
        <v>6520</v>
      </c>
      <c r="G310" s="20" t="s">
        <v>61</v>
      </c>
      <c r="H310" s="2">
        <f t="shared" si="180"/>
        <v>0</v>
      </c>
      <c r="I310" s="1">
        <f t="array" ref="I310">Z310*-1</f>
        <v>0</v>
      </c>
      <c r="J310" s="1">
        <f t="array" ref="J310">AA310*-1</f>
        <v>0</v>
      </c>
      <c r="K310" s="1">
        <f t="array" ref="K310">AB310*-1</f>
        <v>0</v>
      </c>
      <c r="L310" s="1">
        <f t="array" ref="L310">AC310*-1</f>
        <v>0</v>
      </c>
      <c r="M310" s="1">
        <f t="array" ref="M310">AD310*-1</f>
        <v>0</v>
      </c>
      <c r="N310" s="1">
        <f t="array" ref="N310">AE310*-1</f>
        <v>0</v>
      </c>
      <c r="O310" s="1">
        <f t="array" ref="O310">AF310*-1</f>
        <v>0</v>
      </c>
      <c r="P310" s="1">
        <f t="array" ref="P310">AG310*-1</f>
        <v>0</v>
      </c>
      <c r="Q310" s="1">
        <f t="array" ref="Q310">AH310*-1</f>
        <v>0</v>
      </c>
      <c r="R310" s="1">
        <f t="array" ref="R310">AI310*-1</f>
        <v>0</v>
      </c>
      <c r="S310" s="1">
        <f t="array" ref="S310">AJ310*-1</f>
        <v>0</v>
      </c>
      <c r="T310" s="1">
        <f t="array" ref="T310">AK310*-1</f>
        <v>0</v>
      </c>
      <c r="U310" s="22"/>
      <c r="V310" s="10"/>
      <c r="W310" s="12">
        <f t="array" ref="W310">0*-1</f>
        <v>0</v>
      </c>
      <c r="X310" s="12">
        <f t="array" ref="X310">0*-1</f>
        <v>0</v>
      </c>
      <c r="Y310" s="2">
        <f t="shared" si="181"/>
        <v>0</v>
      </c>
      <c r="Z310" s="1">
        <f t="array" ref="Z310">0*-1</f>
        <v>0</v>
      </c>
      <c r="AA310" s="1">
        <f t="array" ref="AA310">0*-1</f>
        <v>0</v>
      </c>
      <c r="AB310" s="1">
        <f t="array" ref="AB310">0*-1</f>
        <v>0</v>
      </c>
      <c r="AC310" s="1">
        <f t="array" ref="AC310">0*-1</f>
        <v>0</v>
      </c>
      <c r="AD310" s="1">
        <f t="array" ref="AD310">0*-1</f>
        <v>0</v>
      </c>
      <c r="AE310" s="1">
        <f t="array" ref="AE310">0*-1</f>
        <v>0</v>
      </c>
      <c r="AF310" s="1">
        <f t="array" ref="AF310">0*-1</f>
        <v>0</v>
      </c>
      <c r="AG310" s="1">
        <f t="array" ref="AG310">0*-1</f>
        <v>0</v>
      </c>
      <c r="AH310" s="1">
        <f t="array" ref="AH310">0*-1</f>
        <v>0</v>
      </c>
      <c r="AI310" s="1">
        <f t="array" ref="AI310">0*-1</f>
        <v>0</v>
      </c>
      <c r="AJ310" s="1">
        <f t="array" ref="AJ310">0*-1</f>
        <v>0</v>
      </c>
      <c r="AK310" s="1">
        <f t="array" ref="AK310">0*-1</f>
        <v>0</v>
      </c>
      <c r="AL310" s="10"/>
    </row>
    <row r="311" spans="3:38" s="44" customFormat="1" hidden="1" outlineLevel="1" x14ac:dyDescent="0.35">
      <c r="C311" s="26"/>
      <c r="F311" s="25">
        <v>6560</v>
      </c>
      <c r="G311" s="20" t="s">
        <v>85</v>
      </c>
      <c r="H311" s="2">
        <f t="shared" si="180"/>
        <v>0</v>
      </c>
      <c r="I311" s="1">
        <f t="array" ref="I311">Z311*-1</f>
        <v>0</v>
      </c>
      <c r="J311" s="1">
        <f t="array" ref="J311">AA311*-1</f>
        <v>0</v>
      </c>
      <c r="K311" s="1">
        <f t="array" ref="K311">AB311*-1</f>
        <v>0</v>
      </c>
      <c r="L311" s="1">
        <f t="array" ref="L311">AC311*-1</f>
        <v>0</v>
      </c>
      <c r="M311" s="1">
        <f t="array" ref="M311">AD311*-1</f>
        <v>0</v>
      </c>
      <c r="N311" s="1">
        <f t="array" ref="N311">AE311*-1</f>
        <v>0</v>
      </c>
      <c r="O311" s="1">
        <f t="array" ref="O311">AF311*-1</f>
        <v>0</v>
      </c>
      <c r="P311" s="1">
        <f t="array" ref="P311">AG311*-1</f>
        <v>0</v>
      </c>
      <c r="Q311" s="1">
        <f t="array" ref="Q311">AH311*-1</f>
        <v>0</v>
      </c>
      <c r="R311" s="1">
        <f t="array" ref="R311">AI311*-1</f>
        <v>0</v>
      </c>
      <c r="S311" s="1">
        <f t="array" ref="S311">AJ311*-1</f>
        <v>0</v>
      </c>
      <c r="T311" s="1">
        <f t="array" ref="T311">AK311*-1</f>
        <v>0</v>
      </c>
      <c r="U311" s="22"/>
      <c r="V311" s="10"/>
      <c r="W311" s="12">
        <f t="array" ref="W311">0*-1</f>
        <v>0</v>
      </c>
      <c r="X311" s="12">
        <f t="array" ref="X311">0*-1</f>
        <v>0</v>
      </c>
      <c r="Y311" s="2">
        <f t="shared" si="181"/>
        <v>0</v>
      </c>
      <c r="Z311" s="1">
        <f t="array" ref="Z311">0*-1</f>
        <v>0</v>
      </c>
      <c r="AA311" s="1">
        <f t="array" ref="AA311">0*-1</f>
        <v>0</v>
      </c>
      <c r="AB311" s="1">
        <f t="array" ref="AB311">0*-1</f>
        <v>0</v>
      </c>
      <c r="AC311" s="1">
        <f t="array" ref="AC311">0*-1</f>
        <v>0</v>
      </c>
      <c r="AD311" s="1">
        <f t="array" ref="AD311">0*-1</f>
        <v>0</v>
      </c>
      <c r="AE311" s="1">
        <f t="array" ref="AE311">0*-1</f>
        <v>0</v>
      </c>
      <c r="AF311" s="1">
        <f t="array" ref="AF311">0*-1</f>
        <v>0</v>
      </c>
      <c r="AG311" s="1">
        <f t="array" ref="AG311">0*-1</f>
        <v>0</v>
      </c>
      <c r="AH311" s="1">
        <f t="array" ref="AH311">0*-1</f>
        <v>0</v>
      </c>
      <c r="AI311" s="1">
        <f t="array" ref="AI311">0*-1</f>
        <v>0</v>
      </c>
      <c r="AJ311" s="1">
        <f t="array" ref="AJ311">0*-1</f>
        <v>0</v>
      </c>
      <c r="AK311" s="1">
        <f t="array" ref="AK311">0*-1</f>
        <v>0</v>
      </c>
      <c r="AL311" s="10"/>
    </row>
    <row r="312" spans="3:38" s="44" customFormat="1" hidden="1" outlineLevel="1" x14ac:dyDescent="0.35">
      <c r="C312" s="26"/>
      <c r="F312" s="25">
        <v>6800</v>
      </c>
      <c r="G312" s="20" t="s">
        <v>45</v>
      </c>
      <c r="H312" s="2">
        <f t="shared" si="180"/>
        <v>0</v>
      </c>
      <c r="I312" s="1">
        <f t="array" ref="I312">Z312*-1</f>
        <v>0</v>
      </c>
      <c r="J312" s="1">
        <f t="array" ref="J312">AA312*-1</f>
        <v>0</v>
      </c>
      <c r="K312" s="1">
        <f t="array" ref="K312">AB312*-1</f>
        <v>0</v>
      </c>
      <c r="L312" s="1">
        <f t="array" ref="L312">AC312*-1</f>
        <v>0</v>
      </c>
      <c r="M312" s="1">
        <f t="array" ref="M312">AD312*-1</f>
        <v>0</v>
      </c>
      <c r="N312" s="1">
        <f t="array" ref="N312">AE312*-1</f>
        <v>0</v>
      </c>
      <c r="O312" s="1">
        <f t="array" ref="O312">AF312*-1</f>
        <v>0</v>
      </c>
      <c r="P312" s="1">
        <f t="array" ref="P312">AG312*-1</f>
        <v>0</v>
      </c>
      <c r="Q312" s="1">
        <f t="array" ref="Q312">AH312*-1</f>
        <v>0</v>
      </c>
      <c r="R312" s="1">
        <f t="array" ref="R312">AI312*-1</f>
        <v>0</v>
      </c>
      <c r="S312" s="1">
        <f t="array" ref="S312">AJ312*-1</f>
        <v>0</v>
      </c>
      <c r="T312" s="1">
        <f t="array" ref="T312">AK312*-1</f>
        <v>0</v>
      </c>
      <c r="U312" s="22"/>
      <c r="V312" s="10"/>
      <c r="W312" s="12">
        <f t="array" ref="W312">0*-1</f>
        <v>0</v>
      </c>
      <c r="X312" s="12">
        <f t="array" ref="X312">0*-1</f>
        <v>0</v>
      </c>
      <c r="Y312" s="2">
        <f t="shared" si="181"/>
        <v>0</v>
      </c>
      <c r="Z312" s="1">
        <f t="array" ref="Z312">0*-1</f>
        <v>0</v>
      </c>
      <c r="AA312" s="1">
        <f t="array" ref="AA312">0*-1</f>
        <v>0</v>
      </c>
      <c r="AB312" s="1">
        <f t="array" ref="AB312">0*-1</f>
        <v>0</v>
      </c>
      <c r="AC312" s="1">
        <f t="array" ref="AC312">0*-1</f>
        <v>0</v>
      </c>
      <c r="AD312" s="1">
        <f t="array" ref="AD312">0*-1</f>
        <v>0</v>
      </c>
      <c r="AE312" s="1">
        <f t="array" ref="AE312">0*-1</f>
        <v>0</v>
      </c>
      <c r="AF312" s="1">
        <f t="array" ref="AF312">0*-1</f>
        <v>0</v>
      </c>
      <c r="AG312" s="1">
        <f t="array" ref="AG312">0*-1</f>
        <v>0</v>
      </c>
      <c r="AH312" s="1">
        <f t="array" ref="AH312">0*-1</f>
        <v>0</v>
      </c>
      <c r="AI312" s="1">
        <f t="array" ref="AI312">0*-1</f>
        <v>0</v>
      </c>
      <c r="AJ312" s="1">
        <f t="array" ref="AJ312">0*-1</f>
        <v>0</v>
      </c>
      <c r="AK312" s="1">
        <f t="array" ref="AK312">0*-1</f>
        <v>0</v>
      </c>
      <c r="AL312" s="10"/>
    </row>
    <row r="313" spans="3:38" s="44" customFormat="1" hidden="1" outlineLevel="1" x14ac:dyDescent="0.35">
      <c r="C313" s="26"/>
      <c r="F313" s="25">
        <v>6860</v>
      </c>
      <c r="G313" s="20" t="s">
        <v>86</v>
      </c>
      <c r="H313" s="2">
        <f t="shared" si="180"/>
        <v>0</v>
      </c>
      <c r="I313" s="1">
        <f t="array" ref="I313">Z313*-1</f>
        <v>0</v>
      </c>
      <c r="J313" s="1">
        <f t="array" ref="J313">AA313*-1</f>
        <v>0</v>
      </c>
      <c r="K313" s="1">
        <f t="array" ref="K313">AB313*-1</f>
        <v>0</v>
      </c>
      <c r="L313" s="1">
        <f t="array" ref="L313">AC313*-1</f>
        <v>0</v>
      </c>
      <c r="M313" s="1">
        <f t="array" ref="M313">AD313*-1</f>
        <v>0</v>
      </c>
      <c r="N313" s="1">
        <f t="array" ref="N313">AE313*-1</f>
        <v>0</v>
      </c>
      <c r="O313" s="1">
        <f t="array" ref="O313">AF313*-1</f>
        <v>0</v>
      </c>
      <c r="P313" s="1">
        <f t="array" ref="P313">AG313*-1</f>
        <v>0</v>
      </c>
      <c r="Q313" s="1">
        <f t="array" ref="Q313">AH313*-1</f>
        <v>0</v>
      </c>
      <c r="R313" s="1">
        <f t="array" ref="R313">AI313*-1</f>
        <v>0</v>
      </c>
      <c r="S313" s="1">
        <f t="array" ref="S313">AJ313*-1</f>
        <v>0</v>
      </c>
      <c r="T313" s="1">
        <f t="array" ref="T313">AK313*-1</f>
        <v>0</v>
      </c>
      <c r="U313" s="22"/>
      <c r="V313" s="10"/>
      <c r="W313" s="12">
        <f t="array" ref="W313">0*-1</f>
        <v>0</v>
      </c>
      <c r="X313" s="12">
        <f t="array" ref="X313">0*-1</f>
        <v>0</v>
      </c>
      <c r="Y313" s="2">
        <f t="shared" si="181"/>
        <v>0</v>
      </c>
      <c r="Z313" s="1">
        <f t="array" ref="Z313">0*-1</f>
        <v>0</v>
      </c>
      <c r="AA313" s="1">
        <f t="array" ref="AA313">0*-1</f>
        <v>0</v>
      </c>
      <c r="AB313" s="1">
        <f t="array" ref="AB313">0*-1</f>
        <v>0</v>
      </c>
      <c r="AC313" s="1">
        <f t="array" ref="AC313">0*-1</f>
        <v>0</v>
      </c>
      <c r="AD313" s="1">
        <f t="array" ref="AD313">0*-1</f>
        <v>0</v>
      </c>
      <c r="AE313" s="1">
        <f t="array" ref="AE313">0*-1</f>
        <v>0</v>
      </c>
      <c r="AF313" s="1">
        <f t="array" ref="AF313">0*-1</f>
        <v>0</v>
      </c>
      <c r="AG313" s="1">
        <f t="array" ref="AG313">0*-1</f>
        <v>0</v>
      </c>
      <c r="AH313" s="1">
        <f t="array" ref="AH313">0*-1</f>
        <v>0</v>
      </c>
      <c r="AI313" s="1">
        <f t="array" ref="AI313">0*-1</f>
        <v>0</v>
      </c>
      <c r="AJ313" s="1">
        <f t="array" ref="AJ313">0*-1</f>
        <v>0</v>
      </c>
      <c r="AK313" s="1">
        <f t="array" ref="AK313">0*-1</f>
        <v>0</v>
      </c>
      <c r="AL313" s="10"/>
    </row>
    <row r="314" spans="3:38" s="44" customFormat="1" hidden="1" outlineLevel="1" x14ac:dyDescent="0.35">
      <c r="C314" s="26"/>
      <c r="F314" s="25">
        <v>6900</v>
      </c>
      <c r="G314" s="20" t="s">
        <v>97</v>
      </c>
      <c r="H314" s="2">
        <f t="shared" si="180"/>
        <v>0</v>
      </c>
      <c r="I314" s="1">
        <f t="array" ref="I314">Z314*-1</f>
        <v>0</v>
      </c>
      <c r="J314" s="1">
        <f t="array" ref="J314">AA314*-1</f>
        <v>0</v>
      </c>
      <c r="K314" s="1">
        <f t="array" ref="K314">AB314*-1</f>
        <v>0</v>
      </c>
      <c r="L314" s="1">
        <f t="array" ref="L314">AC314*-1</f>
        <v>0</v>
      </c>
      <c r="M314" s="1">
        <f t="array" ref="M314">AD314*-1</f>
        <v>0</v>
      </c>
      <c r="N314" s="1">
        <f t="array" ref="N314">AE314*-1</f>
        <v>0</v>
      </c>
      <c r="O314" s="1">
        <f t="array" ref="O314">AF314*-1</f>
        <v>0</v>
      </c>
      <c r="P314" s="1">
        <f t="array" ref="P314">AG314*-1</f>
        <v>0</v>
      </c>
      <c r="Q314" s="1">
        <f t="array" ref="Q314">AH314*-1</f>
        <v>0</v>
      </c>
      <c r="R314" s="1">
        <f t="array" ref="R314">AI314*-1</f>
        <v>0</v>
      </c>
      <c r="S314" s="1">
        <f t="array" ref="S314">AJ314*-1</f>
        <v>0</v>
      </c>
      <c r="T314" s="1">
        <f t="array" ref="T314">AK314*-1</f>
        <v>0</v>
      </c>
      <c r="U314" s="22"/>
      <c r="V314" s="10"/>
      <c r="W314" s="12">
        <f t="array" ref="W314">0*-1</f>
        <v>0</v>
      </c>
      <c r="X314" s="12">
        <f t="array" ref="X314">0*-1</f>
        <v>0</v>
      </c>
      <c r="Y314" s="2">
        <f t="shared" si="181"/>
        <v>0</v>
      </c>
      <c r="Z314" s="1">
        <f t="array" ref="Z314">0*-1</f>
        <v>0</v>
      </c>
      <c r="AA314" s="1">
        <f t="array" ref="AA314">0*-1</f>
        <v>0</v>
      </c>
      <c r="AB314" s="1">
        <f t="array" ref="AB314">0*-1</f>
        <v>0</v>
      </c>
      <c r="AC314" s="1">
        <f t="array" ref="AC314">0*-1</f>
        <v>0</v>
      </c>
      <c r="AD314" s="1">
        <f t="array" ref="AD314">0*-1</f>
        <v>0</v>
      </c>
      <c r="AE314" s="1">
        <f t="array" ref="AE314">0*-1</f>
        <v>0</v>
      </c>
      <c r="AF314" s="1">
        <f t="array" ref="AF314">0*-1</f>
        <v>0</v>
      </c>
      <c r="AG314" s="1">
        <f t="array" ref="AG314">0*-1</f>
        <v>0</v>
      </c>
      <c r="AH314" s="1">
        <f t="array" ref="AH314">0*-1</f>
        <v>0</v>
      </c>
      <c r="AI314" s="1">
        <f t="array" ref="AI314">0*-1</f>
        <v>0</v>
      </c>
      <c r="AJ314" s="1">
        <f t="array" ref="AJ314">0*-1</f>
        <v>0</v>
      </c>
      <c r="AK314" s="1">
        <f t="array" ref="AK314">0*-1</f>
        <v>0</v>
      </c>
      <c r="AL314" s="10"/>
    </row>
    <row r="315" spans="3:38" s="44" customFormat="1" hidden="1" outlineLevel="1" x14ac:dyDescent="0.35">
      <c r="C315" s="26"/>
      <c r="F315" s="25">
        <v>6940</v>
      </c>
      <c r="G315" s="20" t="s">
        <v>10</v>
      </c>
      <c r="H315" s="2">
        <f t="shared" si="180"/>
        <v>0</v>
      </c>
      <c r="I315" s="1">
        <f t="array" ref="I315">Z315*-1</f>
        <v>0</v>
      </c>
      <c r="J315" s="1">
        <f t="array" ref="J315">AA315*-1</f>
        <v>0</v>
      </c>
      <c r="K315" s="1">
        <f t="array" ref="K315">AB315*-1</f>
        <v>0</v>
      </c>
      <c r="L315" s="1">
        <f t="array" ref="L315">AC315*-1</f>
        <v>0</v>
      </c>
      <c r="M315" s="1">
        <f t="array" ref="M315">AD315*-1</f>
        <v>0</v>
      </c>
      <c r="N315" s="1">
        <f t="array" ref="N315">AE315*-1</f>
        <v>0</v>
      </c>
      <c r="O315" s="1">
        <f t="array" ref="O315">AF315*-1</f>
        <v>0</v>
      </c>
      <c r="P315" s="1">
        <f t="array" ref="P315">AG315*-1</f>
        <v>0</v>
      </c>
      <c r="Q315" s="1">
        <f t="array" ref="Q315">AH315*-1</f>
        <v>0</v>
      </c>
      <c r="R315" s="1">
        <f t="array" ref="R315">AI315*-1</f>
        <v>0</v>
      </c>
      <c r="S315" s="1">
        <f t="array" ref="S315">AJ315*-1</f>
        <v>0</v>
      </c>
      <c r="T315" s="1">
        <f t="array" ref="T315">AK315*-1</f>
        <v>0</v>
      </c>
      <c r="U315" s="22"/>
      <c r="V315" s="10"/>
      <c r="W315" s="12">
        <f t="array" ref="W315">0*-1</f>
        <v>0</v>
      </c>
      <c r="X315" s="12">
        <f t="array" ref="X315">0*-1</f>
        <v>0</v>
      </c>
      <c r="Y315" s="2">
        <f t="shared" si="181"/>
        <v>0</v>
      </c>
      <c r="Z315" s="1">
        <f t="array" ref="Z315">0*-1</f>
        <v>0</v>
      </c>
      <c r="AA315" s="1">
        <f t="array" ref="AA315">0*-1</f>
        <v>0</v>
      </c>
      <c r="AB315" s="1">
        <f t="array" ref="AB315">0*-1</f>
        <v>0</v>
      </c>
      <c r="AC315" s="1">
        <f t="array" ref="AC315">0*-1</f>
        <v>0</v>
      </c>
      <c r="AD315" s="1">
        <f t="array" ref="AD315">0*-1</f>
        <v>0</v>
      </c>
      <c r="AE315" s="1">
        <f t="array" ref="AE315">0*-1</f>
        <v>0</v>
      </c>
      <c r="AF315" s="1">
        <f t="array" ref="AF315">0*-1</f>
        <v>0</v>
      </c>
      <c r="AG315" s="1">
        <f t="array" ref="AG315">0*-1</f>
        <v>0</v>
      </c>
      <c r="AH315" s="1">
        <f t="array" ref="AH315">0*-1</f>
        <v>0</v>
      </c>
      <c r="AI315" s="1">
        <f t="array" ref="AI315">0*-1</f>
        <v>0</v>
      </c>
      <c r="AJ315" s="1">
        <f t="array" ref="AJ315">0*-1</f>
        <v>0</v>
      </c>
      <c r="AK315" s="1">
        <f t="array" ref="AK315">0*-1</f>
        <v>0</v>
      </c>
      <c r="AL315" s="10"/>
    </row>
    <row r="316" spans="3:38" s="44" customFormat="1" hidden="1" outlineLevel="1" x14ac:dyDescent="0.35">
      <c r="C316" s="26"/>
      <c r="F316" s="25">
        <v>7100</v>
      </c>
      <c r="G316" s="20" t="s">
        <v>46</v>
      </c>
      <c r="H316" s="2">
        <f t="shared" si="180"/>
        <v>0</v>
      </c>
      <c r="I316" s="1">
        <f t="array" ref="I316">Z316*-1</f>
        <v>0</v>
      </c>
      <c r="J316" s="1">
        <f t="array" ref="J316">AA316*-1</f>
        <v>0</v>
      </c>
      <c r="K316" s="1">
        <f t="array" ref="K316">AB316*-1</f>
        <v>0</v>
      </c>
      <c r="L316" s="1">
        <f t="array" ref="L316">AC316*-1</f>
        <v>0</v>
      </c>
      <c r="M316" s="1">
        <f t="array" ref="M316">AD316*-1</f>
        <v>0</v>
      </c>
      <c r="N316" s="1">
        <f t="array" ref="N316">AE316*-1</f>
        <v>0</v>
      </c>
      <c r="O316" s="1">
        <f t="array" ref="O316">AF316*-1</f>
        <v>0</v>
      </c>
      <c r="P316" s="1">
        <f t="array" ref="P316">AG316*-1</f>
        <v>0</v>
      </c>
      <c r="Q316" s="1">
        <f t="array" ref="Q316">AH316*-1</f>
        <v>0</v>
      </c>
      <c r="R316" s="1">
        <f t="array" ref="R316">AI316*-1</f>
        <v>0</v>
      </c>
      <c r="S316" s="1">
        <f t="array" ref="S316">AJ316*-1</f>
        <v>0</v>
      </c>
      <c r="T316" s="1">
        <f t="array" ref="T316">AK316*-1</f>
        <v>0</v>
      </c>
      <c r="U316" s="22"/>
      <c r="V316" s="10"/>
      <c r="W316" s="12">
        <f t="array" ref="W316">0*-1</f>
        <v>0</v>
      </c>
      <c r="X316" s="12">
        <f t="array" ref="X316">0*-1</f>
        <v>0</v>
      </c>
      <c r="Y316" s="2">
        <f t="shared" si="181"/>
        <v>0</v>
      </c>
      <c r="Z316" s="1">
        <f t="array" ref="Z316">0*-1</f>
        <v>0</v>
      </c>
      <c r="AA316" s="1">
        <f t="array" ref="AA316">0*-1</f>
        <v>0</v>
      </c>
      <c r="AB316" s="1">
        <f t="array" ref="AB316">0*-1</f>
        <v>0</v>
      </c>
      <c r="AC316" s="1">
        <f t="array" ref="AC316">0*-1</f>
        <v>0</v>
      </c>
      <c r="AD316" s="1">
        <f t="array" ref="AD316">0*-1</f>
        <v>0</v>
      </c>
      <c r="AE316" s="1">
        <f t="array" ref="AE316">0*-1</f>
        <v>0</v>
      </c>
      <c r="AF316" s="1">
        <f t="array" ref="AF316">0*-1</f>
        <v>0</v>
      </c>
      <c r="AG316" s="1">
        <f t="array" ref="AG316">0*-1</f>
        <v>0</v>
      </c>
      <c r="AH316" s="1">
        <f t="array" ref="AH316">0*-1</f>
        <v>0</v>
      </c>
      <c r="AI316" s="1">
        <f t="array" ref="AI316">0*-1</f>
        <v>0</v>
      </c>
      <c r="AJ316" s="1">
        <f t="array" ref="AJ316">0*-1</f>
        <v>0</v>
      </c>
      <c r="AK316" s="1">
        <f t="array" ref="AK316">0*-1</f>
        <v>0</v>
      </c>
      <c r="AL316" s="10"/>
    </row>
    <row r="317" spans="3:38" s="44" customFormat="1" hidden="1" outlineLevel="1" x14ac:dyDescent="0.35">
      <c r="C317" s="26"/>
      <c r="F317" s="25">
        <v>7140</v>
      </c>
      <c r="G317" s="20" t="s">
        <v>70</v>
      </c>
      <c r="H317" s="2">
        <f t="shared" si="180"/>
        <v>0</v>
      </c>
      <c r="I317" s="1">
        <f t="array" ref="I317">Z317*-1</f>
        <v>0</v>
      </c>
      <c r="J317" s="1">
        <f t="array" ref="J317">AA317*-1</f>
        <v>0</v>
      </c>
      <c r="K317" s="1">
        <f t="array" ref="K317">AB317*-1</f>
        <v>0</v>
      </c>
      <c r="L317" s="1">
        <f t="array" ref="L317">AC317*-1</f>
        <v>0</v>
      </c>
      <c r="M317" s="1">
        <f t="array" ref="M317">AD317*-1</f>
        <v>0</v>
      </c>
      <c r="N317" s="1">
        <f t="array" ref="N317">AE317*-1</f>
        <v>0</v>
      </c>
      <c r="O317" s="1">
        <f t="array" ref="O317">AF317*-1</f>
        <v>0</v>
      </c>
      <c r="P317" s="1">
        <f t="array" ref="P317">AG317*-1</f>
        <v>0</v>
      </c>
      <c r="Q317" s="1">
        <f t="array" ref="Q317">AH317*-1</f>
        <v>0</v>
      </c>
      <c r="R317" s="1">
        <f t="array" ref="R317">AI317*-1</f>
        <v>0</v>
      </c>
      <c r="S317" s="1">
        <f t="array" ref="S317">AJ317*-1</f>
        <v>0</v>
      </c>
      <c r="T317" s="1">
        <f t="array" ref="T317">AK317*-1</f>
        <v>0</v>
      </c>
      <c r="U317" s="22"/>
      <c r="V317" s="10"/>
      <c r="W317" s="12">
        <f t="array" ref="W317">0*-1</f>
        <v>0</v>
      </c>
      <c r="X317" s="12">
        <f t="array" ref="X317">0*-1</f>
        <v>0</v>
      </c>
      <c r="Y317" s="2">
        <f t="shared" si="181"/>
        <v>0</v>
      </c>
      <c r="Z317" s="1">
        <f t="array" ref="Z317">0*-1</f>
        <v>0</v>
      </c>
      <c r="AA317" s="1">
        <f t="array" ref="AA317">0*-1</f>
        <v>0</v>
      </c>
      <c r="AB317" s="1">
        <f t="array" ref="AB317">0*-1</f>
        <v>0</v>
      </c>
      <c r="AC317" s="1">
        <f t="array" ref="AC317">0*-1</f>
        <v>0</v>
      </c>
      <c r="AD317" s="1">
        <f t="array" ref="AD317">0*-1</f>
        <v>0</v>
      </c>
      <c r="AE317" s="1">
        <f t="array" ref="AE317">0*-1</f>
        <v>0</v>
      </c>
      <c r="AF317" s="1">
        <f t="array" ref="AF317">0*-1</f>
        <v>0</v>
      </c>
      <c r="AG317" s="1">
        <f t="array" ref="AG317">0*-1</f>
        <v>0</v>
      </c>
      <c r="AH317" s="1">
        <f t="array" ref="AH317">0*-1</f>
        <v>0</v>
      </c>
      <c r="AI317" s="1">
        <f t="array" ref="AI317">0*-1</f>
        <v>0</v>
      </c>
      <c r="AJ317" s="1">
        <f t="array" ref="AJ317">0*-1</f>
        <v>0</v>
      </c>
      <c r="AK317" s="1">
        <f t="array" ref="AK317">0*-1</f>
        <v>0</v>
      </c>
      <c r="AL317" s="10"/>
    </row>
    <row r="318" spans="3:38" s="44" customFormat="1" hidden="1" outlineLevel="1" x14ac:dyDescent="0.35">
      <c r="C318" s="26"/>
      <c r="F318" s="25">
        <v>7145</v>
      </c>
      <c r="G318" s="20" t="s">
        <v>27</v>
      </c>
      <c r="H318" s="2">
        <f t="shared" si="180"/>
        <v>0</v>
      </c>
      <c r="I318" s="1">
        <f t="array" ref="I318">Z318*-1</f>
        <v>0</v>
      </c>
      <c r="J318" s="1">
        <f t="array" ref="J318">AA318*-1</f>
        <v>0</v>
      </c>
      <c r="K318" s="1">
        <f t="array" ref="K318">AB318*-1</f>
        <v>0</v>
      </c>
      <c r="L318" s="1">
        <f t="array" ref="L318">AC318*-1</f>
        <v>0</v>
      </c>
      <c r="M318" s="1">
        <f t="array" ref="M318">AD318*-1</f>
        <v>0</v>
      </c>
      <c r="N318" s="1">
        <f t="array" ref="N318">AE318*-1</f>
        <v>0</v>
      </c>
      <c r="O318" s="1">
        <f t="array" ref="O318">AF318*-1</f>
        <v>0</v>
      </c>
      <c r="P318" s="1">
        <f t="array" ref="P318">AG318*-1</f>
        <v>0</v>
      </c>
      <c r="Q318" s="1">
        <f t="array" ref="Q318">AH318*-1</f>
        <v>0</v>
      </c>
      <c r="R318" s="1">
        <f t="array" ref="R318">AI318*-1</f>
        <v>0</v>
      </c>
      <c r="S318" s="1">
        <f t="array" ref="S318">AJ318*-1</f>
        <v>0</v>
      </c>
      <c r="T318" s="1">
        <f t="array" ref="T318">AK318*-1</f>
        <v>0</v>
      </c>
      <c r="U318" s="22"/>
      <c r="V318" s="10"/>
      <c r="W318" s="12">
        <f t="array" ref="W318">0*-1</f>
        <v>0</v>
      </c>
      <c r="X318" s="12">
        <f t="array" ref="X318">0*-1</f>
        <v>0</v>
      </c>
      <c r="Y318" s="2">
        <f t="shared" si="181"/>
        <v>0</v>
      </c>
      <c r="Z318" s="1">
        <f t="array" ref="Z318">0*-1</f>
        <v>0</v>
      </c>
      <c r="AA318" s="1">
        <f t="array" ref="AA318">0*-1</f>
        <v>0</v>
      </c>
      <c r="AB318" s="1">
        <f t="array" ref="AB318">0*-1</f>
        <v>0</v>
      </c>
      <c r="AC318" s="1">
        <f t="array" ref="AC318">0*-1</f>
        <v>0</v>
      </c>
      <c r="AD318" s="1">
        <f t="array" ref="AD318">0*-1</f>
        <v>0</v>
      </c>
      <c r="AE318" s="1">
        <f t="array" ref="AE318">0*-1</f>
        <v>0</v>
      </c>
      <c r="AF318" s="1">
        <f t="array" ref="AF318">0*-1</f>
        <v>0</v>
      </c>
      <c r="AG318" s="1">
        <f t="array" ref="AG318">0*-1</f>
        <v>0</v>
      </c>
      <c r="AH318" s="1">
        <f t="array" ref="AH318">0*-1</f>
        <v>0</v>
      </c>
      <c r="AI318" s="1">
        <f t="array" ref="AI318">0*-1</f>
        <v>0</v>
      </c>
      <c r="AJ318" s="1">
        <f t="array" ref="AJ318">0*-1</f>
        <v>0</v>
      </c>
      <c r="AK318" s="1">
        <f t="array" ref="AK318">0*-1</f>
        <v>0</v>
      </c>
      <c r="AL318" s="10"/>
    </row>
    <row r="319" spans="3:38" s="44" customFormat="1" hidden="1" outlineLevel="1" x14ac:dyDescent="0.35">
      <c r="C319" s="26"/>
      <c r="F319" s="25">
        <v>7360</v>
      </c>
      <c r="G319" s="20" t="s">
        <v>75</v>
      </c>
      <c r="H319" s="2">
        <f t="shared" si="180"/>
        <v>0</v>
      </c>
      <c r="I319" s="1">
        <f t="array" ref="I319">Z319*-1</f>
        <v>0</v>
      </c>
      <c r="J319" s="1">
        <f t="array" ref="J319">AA319*-1</f>
        <v>0</v>
      </c>
      <c r="K319" s="1">
        <f t="array" ref="K319">AB319*-1</f>
        <v>0</v>
      </c>
      <c r="L319" s="1">
        <f t="array" ref="L319">AC319*-1</f>
        <v>0</v>
      </c>
      <c r="M319" s="1">
        <f t="array" ref="M319">AD319*-1</f>
        <v>0</v>
      </c>
      <c r="N319" s="1">
        <f t="array" ref="N319">AE319*-1</f>
        <v>0</v>
      </c>
      <c r="O319" s="1">
        <f t="array" ref="O319">AF319*-1</f>
        <v>0</v>
      </c>
      <c r="P319" s="1">
        <f t="array" ref="P319">AG319*-1</f>
        <v>0</v>
      </c>
      <c r="Q319" s="1">
        <f t="array" ref="Q319">AH319*-1</f>
        <v>0</v>
      </c>
      <c r="R319" s="1">
        <f t="array" ref="R319">AI319*-1</f>
        <v>0</v>
      </c>
      <c r="S319" s="1">
        <f t="array" ref="S319">AJ319*-1</f>
        <v>0</v>
      </c>
      <c r="T319" s="1">
        <f t="array" ref="T319">AK319*-1</f>
        <v>0</v>
      </c>
      <c r="U319" s="22"/>
      <c r="V319" s="10"/>
      <c r="W319" s="12">
        <f t="array" ref="W319">0*-1</f>
        <v>0</v>
      </c>
      <c r="X319" s="12">
        <f t="array" ref="X319">0*-1</f>
        <v>0</v>
      </c>
      <c r="Y319" s="2">
        <f t="shared" si="181"/>
        <v>0</v>
      </c>
      <c r="Z319" s="1">
        <f t="array" ref="Z319">0*-1</f>
        <v>0</v>
      </c>
      <c r="AA319" s="1">
        <f t="array" ref="AA319">0*-1</f>
        <v>0</v>
      </c>
      <c r="AB319" s="1">
        <f t="array" ref="AB319">0*-1</f>
        <v>0</v>
      </c>
      <c r="AC319" s="1">
        <f t="array" ref="AC319">0*-1</f>
        <v>0</v>
      </c>
      <c r="AD319" s="1">
        <f t="array" ref="AD319">0*-1</f>
        <v>0</v>
      </c>
      <c r="AE319" s="1">
        <f t="array" ref="AE319">0*-1</f>
        <v>0</v>
      </c>
      <c r="AF319" s="1">
        <f t="array" ref="AF319">0*-1</f>
        <v>0</v>
      </c>
      <c r="AG319" s="1">
        <f t="array" ref="AG319">0*-1</f>
        <v>0</v>
      </c>
      <c r="AH319" s="1">
        <f t="array" ref="AH319">0*-1</f>
        <v>0</v>
      </c>
      <c r="AI319" s="1">
        <f t="array" ref="AI319">0*-1</f>
        <v>0</v>
      </c>
      <c r="AJ319" s="1">
        <f t="array" ref="AJ319">0*-1</f>
        <v>0</v>
      </c>
      <c r="AK319" s="1">
        <f t="array" ref="AK319">0*-1</f>
        <v>0</v>
      </c>
      <c r="AL319" s="10"/>
    </row>
    <row r="320" spans="3:38" s="44" customFormat="1" hidden="1" outlineLevel="1" x14ac:dyDescent="0.35">
      <c r="C320" s="26"/>
      <c r="F320" s="25">
        <v>7420</v>
      </c>
      <c r="G320" s="20" t="s">
        <v>11</v>
      </c>
      <c r="H320" s="2">
        <f t="shared" si="180"/>
        <v>0</v>
      </c>
      <c r="I320" s="1">
        <f t="array" ref="I320">Z320*-1</f>
        <v>0</v>
      </c>
      <c r="J320" s="1">
        <f t="array" ref="J320">AA320*-1</f>
        <v>0</v>
      </c>
      <c r="K320" s="1">
        <f t="array" ref="K320">AB320*-1</f>
        <v>0</v>
      </c>
      <c r="L320" s="1">
        <f t="array" ref="L320">AC320*-1</f>
        <v>0</v>
      </c>
      <c r="M320" s="1">
        <f t="array" ref="M320">AD320*-1</f>
        <v>0</v>
      </c>
      <c r="N320" s="1">
        <f t="array" ref="N320">AE320*-1</f>
        <v>0</v>
      </c>
      <c r="O320" s="1">
        <f t="array" ref="O320">AF320*-1</f>
        <v>0</v>
      </c>
      <c r="P320" s="1">
        <f t="array" ref="P320">AG320*-1</f>
        <v>0</v>
      </c>
      <c r="Q320" s="1">
        <f t="array" ref="Q320">AH320*-1</f>
        <v>0</v>
      </c>
      <c r="R320" s="1">
        <f t="array" ref="R320">AI320*-1</f>
        <v>0</v>
      </c>
      <c r="S320" s="1">
        <f t="array" ref="S320">AJ320*-1</f>
        <v>0</v>
      </c>
      <c r="T320" s="1">
        <f t="array" ref="T320">AK320*-1</f>
        <v>0</v>
      </c>
      <c r="U320" s="22"/>
      <c r="V320" s="10"/>
      <c r="W320" s="12">
        <f t="array" ref="W320">0*-1</f>
        <v>0</v>
      </c>
      <c r="X320" s="12">
        <f t="array" ref="X320">0*-1</f>
        <v>0</v>
      </c>
      <c r="Y320" s="2">
        <f t="shared" si="181"/>
        <v>0</v>
      </c>
      <c r="Z320" s="1">
        <f t="array" ref="Z320">0*-1</f>
        <v>0</v>
      </c>
      <c r="AA320" s="1">
        <f t="array" ref="AA320">0*-1</f>
        <v>0</v>
      </c>
      <c r="AB320" s="1">
        <f t="array" ref="AB320">0*-1</f>
        <v>0</v>
      </c>
      <c r="AC320" s="1">
        <f t="array" ref="AC320">0*-1</f>
        <v>0</v>
      </c>
      <c r="AD320" s="1">
        <f t="array" ref="AD320">0*-1</f>
        <v>0</v>
      </c>
      <c r="AE320" s="1">
        <f t="array" ref="AE320">0*-1</f>
        <v>0</v>
      </c>
      <c r="AF320" s="1">
        <f t="array" ref="AF320">0*-1</f>
        <v>0</v>
      </c>
      <c r="AG320" s="1">
        <f t="array" ref="AG320">0*-1</f>
        <v>0</v>
      </c>
      <c r="AH320" s="1">
        <f t="array" ref="AH320">0*-1</f>
        <v>0</v>
      </c>
      <c r="AI320" s="1">
        <f t="array" ref="AI320">0*-1</f>
        <v>0</v>
      </c>
      <c r="AJ320" s="1">
        <f t="array" ref="AJ320">0*-1</f>
        <v>0</v>
      </c>
      <c r="AK320" s="1">
        <f t="array" ref="AK320">0*-1</f>
        <v>0</v>
      </c>
      <c r="AL320" s="10"/>
    </row>
    <row r="321" spans="1:38" s="44" customFormat="1" hidden="1" outlineLevel="1" x14ac:dyDescent="0.35">
      <c r="C321" s="26"/>
      <c r="F321" s="25">
        <v>7770</v>
      </c>
      <c r="G321" s="20" t="s">
        <v>8</v>
      </c>
      <c r="H321" s="2">
        <f t="shared" si="180"/>
        <v>0</v>
      </c>
      <c r="I321" s="1">
        <f t="array" ref="I321">Z321*-1</f>
        <v>0</v>
      </c>
      <c r="J321" s="1">
        <f t="array" ref="J321">AA321*-1</f>
        <v>0</v>
      </c>
      <c r="K321" s="1">
        <f t="array" ref="K321">AB321*-1</f>
        <v>0</v>
      </c>
      <c r="L321" s="1">
        <f t="array" ref="L321">AC321*-1</f>
        <v>0</v>
      </c>
      <c r="M321" s="1">
        <f t="array" ref="M321">AD321*-1</f>
        <v>0</v>
      </c>
      <c r="N321" s="1">
        <f t="array" ref="N321">AE321*-1</f>
        <v>0</v>
      </c>
      <c r="O321" s="1">
        <f t="array" ref="O321">AF321*-1</f>
        <v>0</v>
      </c>
      <c r="P321" s="1">
        <f t="array" ref="P321">AG321*-1</f>
        <v>0</v>
      </c>
      <c r="Q321" s="1">
        <f t="array" ref="Q321">AH321*-1</f>
        <v>0</v>
      </c>
      <c r="R321" s="1">
        <f t="array" ref="R321">AI321*-1</f>
        <v>0</v>
      </c>
      <c r="S321" s="1">
        <f t="array" ref="S321">AJ321*-1</f>
        <v>0</v>
      </c>
      <c r="T321" s="1">
        <f t="array" ref="T321">AK321*-1</f>
        <v>0</v>
      </c>
      <c r="U321" s="22"/>
      <c r="V321" s="10"/>
      <c r="W321" s="12">
        <f t="array" ref="W321">0*-1</f>
        <v>0</v>
      </c>
      <c r="X321" s="12">
        <f t="array" ref="X321">0*-1</f>
        <v>0</v>
      </c>
      <c r="Y321" s="2">
        <f t="shared" si="181"/>
        <v>0</v>
      </c>
      <c r="Z321" s="1">
        <f t="array" ref="Z321">0*-1</f>
        <v>0</v>
      </c>
      <c r="AA321" s="1">
        <f t="array" ref="AA321">0*-1</f>
        <v>0</v>
      </c>
      <c r="AB321" s="1">
        <f t="array" ref="AB321">0*-1</f>
        <v>0</v>
      </c>
      <c r="AC321" s="1">
        <f t="array" ref="AC321">0*-1</f>
        <v>0</v>
      </c>
      <c r="AD321" s="1">
        <f t="array" ref="AD321">0*-1</f>
        <v>0</v>
      </c>
      <c r="AE321" s="1">
        <f t="array" ref="AE321">0*-1</f>
        <v>0</v>
      </c>
      <c r="AF321" s="1">
        <f t="array" ref="AF321">0*-1</f>
        <v>0</v>
      </c>
      <c r="AG321" s="1">
        <f t="array" ref="AG321">0*-1</f>
        <v>0</v>
      </c>
      <c r="AH321" s="1">
        <f t="array" ref="AH321">0*-1</f>
        <v>0</v>
      </c>
      <c r="AI321" s="1">
        <f t="array" ref="AI321">0*-1</f>
        <v>0</v>
      </c>
      <c r="AJ321" s="1">
        <f t="array" ref="AJ321">0*-1</f>
        <v>0</v>
      </c>
      <c r="AK321" s="1">
        <f t="array" ref="AK321">0*-1</f>
        <v>0</v>
      </c>
      <c r="AL321" s="10"/>
    </row>
    <row r="322" spans="1:38" s="44" customFormat="1" ht="15.65" customHeight="1" collapsed="1" x14ac:dyDescent="0.35">
      <c r="A322" s="6">
        <f t="array" ref="A322">IFERROR(93000100,"0")</f>
        <v>93000100</v>
      </c>
      <c r="B322" s="6" t="s">
        <v>23</v>
      </c>
      <c r="C322" s="8">
        <f>IF(A322="","0",A322)</f>
        <v>93000100</v>
      </c>
      <c r="D322" s="24" t="str">
        <f>IF(C322="0","(Ingen Verdi)",B322)</f>
        <v>Utgifter ifm streiken - Region Vest</v>
      </c>
      <c r="E322" s="18">
        <v>930</v>
      </c>
      <c r="H322" s="2">
        <f>SUM(I322:T322)</f>
        <v>0</v>
      </c>
      <c r="I322" s="2">
        <f t="shared" ref="I322:T322" si="189">SUM(0)+SUM(I297)+SUM(I298)+SUM(0)+SUM(I299)+SUM(0)+SUM(I300)+SUM(0)+SUM(0)+SUM(I301)+SUM(I302)+SUM(I303)+SUM(I304)+SUM(I305:I321)</f>
        <v>0</v>
      </c>
      <c r="J322" s="2">
        <f t="shared" si="189"/>
        <v>0</v>
      </c>
      <c r="K322" s="2">
        <f t="shared" si="189"/>
        <v>0</v>
      </c>
      <c r="L322" s="2">
        <f t="shared" si="189"/>
        <v>0</v>
      </c>
      <c r="M322" s="2">
        <f t="shared" si="189"/>
        <v>0</v>
      </c>
      <c r="N322" s="2">
        <f t="shared" si="189"/>
        <v>0</v>
      </c>
      <c r="O322" s="2">
        <f t="shared" si="189"/>
        <v>0</v>
      </c>
      <c r="P322" s="2">
        <f t="shared" si="189"/>
        <v>0</v>
      </c>
      <c r="Q322" s="2">
        <f t="shared" si="189"/>
        <v>0</v>
      </c>
      <c r="R322" s="2">
        <f t="shared" si="189"/>
        <v>0</v>
      </c>
      <c r="S322" s="2">
        <f t="shared" si="189"/>
        <v>0</v>
      </c>
      <c r="T322" s="2">
        <f t="shared" si="189"/>
        <v>0</v>
      </c>
      <c r="U322" s="21"/>
      <c r="V322" s="19"/>
      <c r="W322" s="2">
        <f t="shared" ref="W322:X322" si="190">SUM(0)+SUM(W297)+SUM(W298)+SUM(0)+SUM(W299)+SUM(0)+SUM(W300)+SUM(0)+SUM(0)+SUM(W301)+SUM(W302)+SUM(W303)+SUM(W304)+SUM(W305:W321)</f>
        <v>0</v>
      </c>
      <c r="X322" s="2">
        <f t="shared" si="190"/>
        <v>0</v>
      </c>
      <c r="Y322" s="2">
        <f>SUM(Z322:AK322)</f>
        <v>0</v>
      </c>
      <c r="Z322" s="2">
        <f t="shared" ref="Z322:AK322" si="191">SUM(0)+SUM(Z297)+SUM(Z298)+SUM(0)+SUM(Z299)+SUM(0)+SUM(Z300)+SUM(0)+SUM(0)+SUM(Z301)+SUM(Z302)+SUM(Z303)+SUM(Z304)+SUM(Z305:Z321)</f>
        <v>0</v>
      </c>
      <c r="AA322" s="2">
        <f t="shared" si="191"/>
        <v>0</v>
      </c>
      <c r="AB322" s="2">
        <f t="shared" si="191"/>
        <v>0</v>
      </c>
      <c r="AC322" s="2">
        <f t="shared" si="191"/>
        <v>0</v>
      </c>
      <c r="AD322" s="2">
        <f t="shared" si="191"/>
        <v>0</v>
      </c>
      <c r="AE322" s="2">
        <f t="shared" si="191"/>
        <v>0</v>
      </c>
      <c r="AF322" s="2">
        <f t="shared" si="191"/>
        <v>0</v>
      </c>
      <c r="AG322" s="2">
        <f t="shared" si="191"/>
        <v>0</v>
      </c>
      <c r="AH322" s="2">
        <f t="shared" si="191"/>
        <v>0</v>
      </c>
      <c r="AI322" s="2">
        <f t="shared" si="191"/>
        <v>0</v>
      </c>
      <c r="AJ322" s="2">
        <f t="shared" si="191"/>
        <v>0</v>
      </c>
      <c r="AK322" s="2">
        <f t="shared" si="191"/>
        <v>0</v>
      </c>
    </row>
    <row r="323" spans="1:38" s="44" customFormat="1" ht="15.65" hidden="1" customHeight="1" outlineLevel="1" x14ac:dyDescent="0.35">
      <c r="A323" s="6"/>
      <c r="B323" s="6"/>
      <c r="C323" s="8"/>
      <c r="D323" s="8"/>
      <c r="E323" s="18"/>
      <c r="F323" s="25">
        <v>4540</v>
      </c>
      <c r="G323" s="44" t="s">
        <v>95</v>
      </c>
      <c r="H323" s="2">
        <f t="shared" ref="H323:H324" si="192">SUM(I323:T323)</f>
        <v>0</v>
      </c>
      <c r="I323" s="1">
        <f t="array" ref="I323">Z323*-1</f>
        <v>0</v>
      </c>
      <c r="J323" s="1">
        <f t="array" ref="J323">AA323*-1</f>
        <v>0</v>
      </c>
      <c r="K323" s="1">
        <f t="array" ref="K323">AB323*-1</f>
        <v>0</v>
      </c>
      <c r="L323" s="1">
        <f t="array" ref="L323">AC323*-1</f>
        <v>0</v>
      </c>
      <c r="M323" s="1">
        <f t="array" ref="M323">AD323*-1</f>
        <v>0</v>
      </c>
      <c r="N323" s="1">
        <f t="array" ref="N323">AE323*-1</f>
        <v>0</v>
      </c>
      <c r="O323" s="1">
        <f t="array" ref="O323">AF323*-1</f>
        <v>0</v>
      </c>
      <c r="P323" s="1">
        <f t="array" ref="P323">AG323*-1</f>
        <v>0</v>
      </c>
      <c r="Q323" s="1">
        <f t="array" ref="Q323">AH323*-1</f>
        <v>0</v>
      </c>
      <c r="R323" s="1">
        <f t="array" ref="R323">AI323*-1</f>
        <v>0</v>
      </c>
      <c r="S323" s="1">
        <f t="array" ref="S323">AJ323*-1</f>
        <v>0</v>
      </c>
      <c r="T323" s="1">
        <f t="array" ref="T323">AK323*-1</f>
        <v>0</v>
      </c>
      <c r="U323" s="8"/>
      <c r="W323" s="12">
        <f t="array" ref="W323">0*-1</f>
        <v>0</v>
      </c>
      <c r="X323" s="12">
        <f t="array" ref="X323">0*-1</f>
        <v>0</v>
      </c>
      <c r="Y323" s="2">
        <f t="shared" ref="Y323:Y324" si="193">SUM(Z323:AK323)</f>
        <v>0</v>
      </c>
      <c r="Z323" s="1">
        <f t="array" ref="Z323">0*-1</f>
        <v>0</v>
      </c>
      <c r="AA323" s="1">
        <f t="array" ref="AA323">0*-1</f>
        <v>0</v>
      </c>
      <c r="AB323" s="1">
        <f t="array" ref="AB323">0*-1</f>
        <v>0</v>
      </c>
      <c r="AC323" s="1">
        <f t="array" ref="AC323">0*-1</f>
        <v>0</v>
      </c>
      <c r="AD323" s="1">
        <f t="array" ref="AD323">0*-1</f>
        <v>0</v>
      </c>
      <c r="AE323" s="1">
        <f t="array" ref="AE323">0*-1</f>
        <v>0</v>
      </c>
      <c r="AF323" s="1">
        <f t="array" ref="AF323">0*-1</f>
        <v>0</v>
      </c>
      <c r="AG323" s="1">
        <f t="array" ref="AG323">0*-1</f>
        <v>0</v>
      </c>
      <c r="AH323" s="1">
        <f t="array" ref="AH323">0*-1</f>
        <v>0</v>
      </c>
      <c r="AI323" s="1">
        <f t="array" ref="AI323">0*-1</f>
        <v>0</v>
      </c>
      <c r="AJ323" s="1">
        <f t="array" ref="AJ323">0*-1</f>
        <v>0</v>
      </c>
      <c r="AK323" s="1">
        <f t="array" ref="AK323">0*-1</f>
        <v>0</v>
      </c>
    </row>
    <row r="324" spans="1:38" s="44" customFormat="1" ht="15.65" hidden="1" customHeight="1" outlineLevel="1" x14ac:dyDescent="0.35">
      <c r="A324" s="6"/>
      <c r="B324" s="6"/>
      <c r="C324" s="8"/>
      <c r="D324" s="8"/>
      <c r="E324" s="18"/>
      <c r="F324" s="25">
        <v>5000</v>
      </c>
      <c r="G324" s="44" t="s">
        <v>73</v>
      </c>
      <c r="H324" s="2">
        <f t="shared" si="192"/>
        <v>0</v>
      </c>
      <c r="I324" s="1">
        <f t="array" ref="I324">Z324*-1</f>
        <v>0</v>
      </c>
      <c r="J324" s="1">
        <f t="array" ref="J324">AA324*-1</f>
        <v>0</v>
      </c>
      <c r="K324" s="1">
        <f t="array" ref="K324">AB324*-1</f>
        <v>0</v>
      </c>
      <c r="L324" s="1">
        <f t="array" ref="L324">AC324*-1</f>
        <v>0</v>
      </c>
      <c r="M324" s="1">
        <f t="array" ref="M324">AD324*-1</f>
        <v>0</v>
      </c>
      <c r="N324" s="1">
        <f t="array" ref="N324">AE324*-1</f>
        <v>0</v>
      </c>
      <c r="O324" s="1">
        <f t="array" ref="O324">AF324*-1</f>
        <v>0</v>
      </c>
      <c r="P324" s="1">
        <f t="array" ref="P324">AG324*-1</f>
        <v>0</v>
      </c>
      <c r="Q324" s="1">
        <f t="array" ref="Q324">AH324*-1</f>
        <v>0</v>
      </c>
      <c r="R324" s="1">
        <f t="array" ref="R324">AI324*-1</f>
        <v>0</v>
      </c>
      <c r="S324" s="1">
        <f t="array" ref="S324">AJ324*-1</f>
        <v>0</v>
      </c>
      <c r="T324" s="1">
        <f t="array" ref="T324">AK324*-1</f>
        <v>0</v>
      </c>
      <c r="U324" s="8"/>
      <c r="W324" s="12">
        <f t="array" ref="W324">0*-1</f>
        <v>0</v>
      </c>
      <c r="X324" s="12">
        <f t="array" ref="X324">0*-1</f>
        <v>0</v>
      </c>
      <c r="Y324" s="2">
        <f t="shared" si="193"/>
        <v>0</v>
      </c>
      <c r="Z324" s="1">
        <f t="array" ref="Z324">0*-1</f>
        <v>0</v>
      </c>
      <c r="AA324" s="1">
        <f t="array" ref="AA324">0*-1</f>
        <v>0</v>
      </c>
      <c r="AB324" s="1">
        <f t="array" ref="AB324">0*-1</f>
        <v>0</v>
      </c>
      <c r="AC324" s="1">
        <f t="array" ref="AC324">0*-1</f>
        <v>0</v>
      </c>
      <c r="AD324" s="1">
        <f t="array" ref="AD324">0*-1</f>
        <v>0</v>
      </c>
      <c r="AE324" s="1">
        <f t="array" ref="AE324">0*-1</f>
        <v>0</v>
      </c>
      <c r="AF324" s="1">
        <f t="array" ref="AF324">0*-1</f>
        <v>0</v>
      </c>
      <c r="AG324" s="1">
        <f t="array" ref="AG324">0*-1</f>
        <v>0</v>
      </c>
      <c r="AH324" s="1">
        <f t="array" ref="AH324">0*-1</f>
        <v>0</v>
      </c>
      <c r="AI324" s="1">
        <f t="array" ref="AI324">0*-1</f>
        <v>0</v>
      </c>
      <c r="AJ324" s="1">
        <f t="array" ref="AJ324">0*-1</f>
        <v>0</v>
      </c>
      <c r="AK324" s="1">
        <f t="array" ref="AK324">0*-1</f>
        <v>0</v>
      </c>
    </row>
    <row r="325" spans="1:38" s="44" customFormat="1" ht="15.65" hidden="1" customHeight="1" outlineLevel="1" x14ac:dyDescent="0.35">
      <c r="A325" s="6"/>
      <c r="B325" s="6"/>
      <c r="C325" s="8"/>
      <c r="D325" s="8"/>
      <c r="E325" s="18"/>
      <c r="F325" s="25">
        <v>5060</v>
      </c>
      <c r="G325" s="44" t="s">
        <v>20</v>
      </c>
      <c r="H325" s="2">
        <f>SUM(I325:T325)</f>
        <v>0</v>
      </c>
      <c r="I325" s="1">
        <f t="array" ref="I325">Z325*-1</f>
        <v>0</v>
      </c>
      <c r="J325" s="1">
        <f t="array" ref="J325">AA325*-1</f>
        <v>0</v>
      </c>
      <c r="K325" s="1">
        <f t="array" ref="K325">AB325*-1</f>
        <v>0</v>
      </c>
      <c r="L325" s="1">
        <f t="array" ref="L325">AC325*-1</f>
        <v>0</v>
      </c>
      <c r="M325" s="1">
        <f t="array" ref="M325">AD325*-1</f>
        <v>0</v>
      </c>
      <c r="N325" s="1">
        <f t="array" ref="N325">AE325*-1</f>
        <v>0</v>
      </c>
      <c r="O325" s="1">
        <f t="array" ref="O325">AF325*-1</f>
        <v>0</v>
      </c>
      <c r="P325" s="1">
        <f t="array" ref="P325">AG325*-1</f>
        <v>0</v>
      </c>
      <c r="Q325" s="1">
        <f t="array" ref="Q325">AH325*-1</f>
        <v>0</v>
      </c>
      <c r="R325" s="1">
        <f t="array" ref="R325">AI325*-1</f>
        <v>0</v>
      </c>
      <c r="S325" s="1">
        <f t="array" ref="S325">AJ325*-1</f>
        <v>0</v>
      </c>
      <c r="T325" s="1">
        <f t="array" ref="T325">AK325*-1</f>
        <v>0</v>
      </c>
      <c r="U325" s="8"/>
      <c r="W325" s="12">
        <f t="array" ref="W325">0*-1</f>
        <v>0</v>
      </c>
      <c r="X325" s="12">
        <f t="array" ref="X325">0*-1</f>
        <v>0</v>
      </c>
      <c r="Y325" s="2">
        <f>SUM(Z325:AK325)</f>
        <v>0</v>
      </c>
      <c r="Z325" s="1">
        <f t="array" ref="Z325">0*-1</f>
        <v>0</v>
      </c>
      <c r="AA325" s="1">
        <f t="array" ref="AA325">0*-1</f>
        <v>0</v>
      </c>
      <c r="AB325" s="1">
        <f t="array" ref="AB325">0*-1</f>
        <v>0</v>
      </c>
      <c r="AC325" s="1">
        <f t="array" ref="AC325">0*-1</f>
        <v>0</v>
      </c>
      <c r="AD325" s="1">
        <f t="array" ref="AD325">0*-1</f>
        <v>0</v>
      </c>
      <c r="AE325" s="1">
        <f t="array" ref="AE325">0*-1</f>
        <v>0</v>
      </c>
      <c r="AF325" s="1">
        <f t="array" ref="AF325">0*-1</f>
        <v>0</v>
      </c>
      <c r="AG325" s="1">
        <f t="array" ref="AG325">0*-1</f>
        <v>0</v>
      </c>
      <c r="AH325" s="1">
        <f t="array" ref="AH325">0*-1</f>
        <v>0</v>
      </c>
      <c r="AI325" s="1">
        <f t="array" ref="AI325">0*-1</f>
        <v>0</v>
      </c>
      <c r="AJ325" s="1">
        <f t="array" ref="AJ325">0*-1</f>
        <v>0</v>
      </c>
      <c r="AK325" s="1">
        <f t="array" ref="AK325">0*-1</f>
        <v>0</v>
      </c>
    </row>
    <row r="326" spans="1:38" s="44" customFormat="1" ht="15.65" hidden="1" customHeight="1" outlineLevel="1" x14ac:dyDescent="0.35">
      <c r="A326" s="6"/>
      <c r="B326" s="6"/>
      <c r="C326" s="8"/>
      <c r="D326" s="8"/>
      <c r="E326" s="18"/>
      <c r="F326" s="25">
        <v>5090</v>
      </c>
      <c r="G326" s="44" t="s">
        <v>74</v>
      </c>
      <c r="H326" s="11">
        <f>SUM(I326:T326)</f>
        <v>0</v>
      </c>
      <c r="I326" s="4">
        <f t="shared" ref="I326:T326" si="194">SUM(I324)*12%</f>
        <v>0</v>
      </c>
      <c r="J326" s="4">
        <f t="shared" si="194"/>
        <v>0</v>
      </c>
      <c r="K326" s="4">
        <f t="shared" si="194"/>
        <v>0</v>
      </c>
      <c r="L326" s="4">
        <f t="shared" si="194"/>
        <v>0</v>
      </c>
      <c r="M326" s="4">
        <f t="shared" si="194"/>
        <v>0</v>
      </c>
      <c r="N326" s="4">
        <f t="shared" si="194"/>
        <v>0</v>
      </c>
      <c r="O326" s="4">
        <f t="shared" si="194"/>
        <v>0</v>
      </c>
      <c r="P326" s="4">
        <f t="shared" si="194"/>
        <v>0</v>
      </c>
      <c r="Q326" s="4">
        <f t="shared" si="194"/>
        <v>0</v>
      </c>
      <c r="R326" s="4">
        <f t="shared" si="194"/>
        <v>0</v>
      </c>
      <c r="S326" s="4">
        <f t="shared" si="194"/>
        <v>0</v>
      </c>
      <c r="T326" s="4">
        <f t="shared" si="194"/>
        <v>0</v>
      </c>
      <c r="U326" s="8"/>
      <c r="W326" s="12">
        <f t="array" ref="W326">0*-1</f>
        <v>0</v>
      </c>
      <c r="X326" s="12">
        <f t="array" ref="X326">0*-1</f>
        <v>0</v>
      </c>
      <c r="Y326" s="11">
        <f>SUM(Z326:AK326)</f>
        <v>0</v>
      </c>
      <c r="Z326" s="3">
        <f t="shared" ref="Z326:AK326" si="195">(SUM(Z324)+SUM(0))*12%</f>
        <v>0</v>
      </c>
      <c r="AA326" s="3">
        <f t="shared" si="195"/>
        <v>0</v>
      </c>
      <c r="AB326" s="3">
        <f t="shared" si="195"/>
        <v>0</v>
      </c>
      <c r="AC326" s="3">
        <f t="shared" si="195"/>
        <v>0</v>
      </c>
      <c r="AD326" s="3">
        <f t="shared" si="195"/>
        <v>0</v>
      </c>
      <c r="AE326" s="3">
        <f t="shared" si="195"/>
        <v>0</v>
      </c>
      <c r="AF326" s="3">
        <f t="shared" si="195"/>
        <v>0</v>
      </c>
      <c r="AG326" s="3">
        <f t="shared" si="195"/>
        <v>0</v>
      </c>
      <c r="AH326" s="3">
        <f t="shared" si="195"/>
        <v>0</v>
      </c>
      <c r="AI326" s="3">
        <f t="shared" si="195"/>
        <v>0</v>
      </c>
      <c r="AJ326" s="3">
        <f t="shared" si="195"/>
        <v>0</v>
      </c>
      <c r="AK326" s="3">
        <f t="shared" si="195"/>
        <v>0</v>
      </c>
    </row>
    <row r="327" spans="1:38" s="44" customFormat="1" ht="15.65" hidden="1" customHeight="1" outlineLevel="1" x14ac:dyDescent="0.35">
      <c r="A327" s="6"/>
      <c r="B327" s="6"/>
      <c r="C327" s="8"/>
      <c r="D327" s="8"/>
      <c r="E327" s="18"/>
      <c r="F327" s="25">
        <v>5400</v>
      </c>
      <c r="G327" s="44" t="s">
        <v>53</v>
      </c>
      <c r="H327" s="11">
        <f t="shared" ref="H327:H347" si="196">SUM(I327:T327)</f>
        <v>0</v>
      </c>
      <c r="I327" s="4">
        <f t="array" ref="I327">Z327*-1</f>
        <v>0</v>
      </c>
      <c r="J327" s="4">
        <f t="array" ref="J327">AA327*-1</f>
        <v>0</v>
      </c>
      <c r="K327" s="4">
        <f t="array" ref="K327">AB327*-1</f>
        <v>0</v>
      </c>
      <c r="L327" s="4">
        <f t="array" ref="L327">AC327*-1</f>
        <v>0</v>
      </c>
      <c r="M327" s="4">
        <f t="array" ref="M327">AD327*-1</f>
        <v>0</v>
      </c>
      <c r="N327" s="4">
        <f t="array" ref="N327">AE327*-1</f>
        <v>0</v>
      </c>
      <c r="O327" s="4">
        <f t="array" ref="O327">AF327*-1</f>
        <v>0</v>
      </c>
      <c r="P327" s="4">
        <f t="array" ref="P327">AG327*-1</f>
        <v>0</v>
      </c>
      <c r="Q327" s="4">
        <f t="array" ref="Q327">AH327*-1</f>
        <v>0</v>
      </c>
      <c r="R327" s="4">
        <f t="array" ref="R327">AI327*-1</f>
        <v>0</v>
      </c>
      <c r="S327" s="4">
        <f t="array" ref="S327">AJ327*-1</f>
        <v>0</v>
      </c>
      <c r="T327" s="4">
        <f t="array" ref="T327">AK327*-1</f>
        <v>0</v>
      </c>
      <c r="U327" s="8"/>
      <c r="W327" s="12">
        <f t="array" ref="W327">0*-1</f>
        <v>0</v>
      </c>
      <c r="X327" s="12">
        <f t="array" ref="X327">0*-1</f>
        <v>0</v>
      </c>
      <c r="Y327" s="11">
        <f t="shared" ref="Y327:Y347" si="197">SUM(Z327:AK327)</f>
        <v>0</v>
      </c>
      <c r="Z327" s="3">
        <f t="shared" ref="Z327:AK327" si="198">(SUM(Z324)+SUM(Z325)+SUM(Z329)+SUM(Z330)+SUM(0)+SUM(0)+SUM(0)+SUM(0))*14.1%</f>
        <v>0</v>
      </c>
      <c r="AA327" s="3">
        <f t="shared" si="198"/>
        <v>0</v>
      </c>
      <c r="AB327" s="3">
        <f t="shared" si="198"/>
        <v>0</v>
      </c>
      <c r="AC327" s="3">
        <f t="shared" si="198"/>
        <v>0</v>
      </c>
      <c r="AD327" s="3">
        <f t="shared" si="198"/>
        <v>0</v>
      </c>
      <c r="AE327" s="3">
        <f t="shared" si="198"/>
        <v>0</v>
      </c>
      <c r="AF327" s="3">
        <f t="shared" si="198"/>
        <v>0</v>
      </c>
      <c r="AG327" s="3">
        <f t="shared" si="198"/>
        <v>0</v>
      </c>
      <c r="AH327" s="3">
        <f t="shared" si="198"/>
        <v>0</v>
      </c>
      <c r="AI327" s="3">
        <f t="shared" si="198"/>
        <v>0</v>
      </c>
      <c r="AJ327" s="3">
        <f t="shared" si="198"/>
        <v>0</v>
      </c>
      <c r="AK327" s="3">
        <f t="shared" si="198"/>
        <v>0</v>
      </c>
    </row>
    <row r="328" spans="1:38" s="44" customFormat="1" ht="15.65" hidden="1" customHeight="1" outlineLevel="1" x14ac:dyDescent="0.35">
      <c r="A328" s="6"/>
      <c r="B328" s="6"/>
      <c r="C328" s="8"/>
      <c r="D328" s="8"/>
      <c r="E328" s="18"/>
      <c r="F328" s="25">
        <v>5410</v>
      </c>
      <c r="G328" s="44" t="s">
        <v>60</v>
      </c>
      <c r="H328" s="11">
        <f t="shared" si="196"/>
        <v>0</v>
      </c>
      <c r="I328" s="4">
        <f t="shared" ref="I328:T328" si="199">SUM(I326)*14.1%</f>
        <v>0</v>
      </c>
      <c r="J328" s="4">
        <f t="shared" si="199"/>
        <v>0</v>
      </c>
      <c r="K328" s="4">
        <f t="shared" si="199"/>
        <v>0</v>
      </c>
      <c r="L328" s="4">
        <f t="shared" si="199"/>
        <v>0</v>
      </c>
      <c r="M328" s="4">
        <f t="shared" si="199"/>
        <v>0</v>
      </c>
      <c r="N328" s="4">
        <f t="shared" si="199"/>
        <v>0</v>
      </c>
      <c r="O328" s="4">
        <f t="shared" si="199"/>
        <v>0</v>
      </c>
      <c r="P328" s="4">
        <f t="shared" si="199"/>
        <v>0</v>
      </c>
      <c r="Q328" s="4">
        <f t="shared" si="199"/>
        <v>0</v>
      </c>
      <c r="R328" s="4">
        <f t="shared" si="199"/>
        <v>0</v>
      </c>
      <c r="S328" s="4">
        <f t="shared" si="199"/>
        <v>0</v>
      </c>
      <c r="T328" s="4">
        <f t="shared" si="199"/>
        <v>0</v>
      </c>
      <c r="U328" s="8"/>
      <c r="W328" s="12">
        <f t="array" ref="W328">0*-1</f>
        <v>0</v>
      </c>
      <c r="X328" s="12">
        <f t="array" ref="X328">0*-1</f>
        <v>0</v>
      </c>
      <c r="Y328" s="11">
        <f t="shared" si="197"/>
        <v>0</v>
      </c>
      <c r="Z328" s="3">
        <f t="shared" ref="Z328:AK328" si="200">SUM(Z326)*14.1%</f>
        <v>0</v>
      </c>
      <c r="AA328" s="3">
        <f t="shared" si="200"/>
        <v>0</v>
      </c>
      <c r="AB328" s="3">
        <f t="shared" si="200"/>
        <v>0</v>
      </c>
      <c r="AC328" s="3">
        <f t="shared" si="200"/>
        <v>0</v>
      </c>
      <c r="AD328" s="3">
        <f t="shared" si="200"/>
        <v>0</v>
      </c>
      <c r="AE328" s="3">
        <f t="shared" si="200"/>
        <v>0</v>
      </c>
      <c r="AF328" s="3">
        <f t="shared" si="200"/>
        <v>0</v>
      </c>
      <c r="AG328" s="3">
        <f t="shared" si="200"/>
        <v>0</v>
      </c>
      <c r="AH328" s="3">
        <f t="shared" si="200"/>
        <v>0</v>
      </c>
      <c r="AI328" s="3">
        <f t="shared" si="200"/>
        <v>0</v>
      </c>
      <c r="AJ328" s="3">
        <f t="shared" si="200"/>
        <v>0</v>
      </c>
      <c r="AK328" s="3">
        <f t="shared" si="200"/>
        <v>0</v>
      </c>
    </row>
    <row r="329" spans="1:38" s="44" customFormat="1" ht="15.65" hidden="1" customHeight="1" outlineLevel="1" x14ac:dyDescent="0.35">
      <c r="A329" s="6"/>
      <c r="B329" s="6"/>
      <c r="C329" s="8"/>
      <c r="D329" s="8"/>
      <c r="E329" s="18"/>
      <c r="F329" s="25">
        <v>5921</v>
      </c>
      <c r="G329" s="44" t="s">
        <v>21</v>
      </c>
      <c r="H329" s="11">
        <f t="shared" si="196"/>
        <v>0</v>
      </c>
      <c r="I329" s="4">
        <f t="shared" ref="I329:T329" si="201">SUM(I324)*16%</f>
        <v>0</v>
      </c>
      <c r="J329" s="4">
        <f t="shared" si="201"/>
        <v>0</v>
      </c>
      <c r="K329" s="4">
        <f t="shared" si="201"/>
        <v>0</v>
      </c>
      <c r="L329" s="4">
        <f t="shared" si="201"/>
        <v>0</v>
      </c>
      <c r="M329" s="4">
        <f t="shared" si="201"/>
        <v>0</v>
      </c>
      <c r="N329" s="4">
        <f t="shared" si="201"/>
        <v>0</v>
      </c>
      <c r="O329" s="4">
        <f t="shared" si="201"/>
        <v>0</v>
      </c>
      <c r="P329" s="4">
        <f t="shared" si="201"/>
        <v>0</v>
      </c>
      <c r="Q329" s="4">
        <f t="shared" si="201"/>
        <v>0</v>
      </c>
      <c r="R329" s="4">
        <f t="shared" si="201"/>
        <v>0</v>
      </c>
      <c r="S329" s="4">
        <f t="shared" si="201"/>
        <v>0</v>
      </c>
      <c r="T329" s="4">
        <f t="shared" si="201"/>
        <v>0</v>
      </c>
      <c r="U329" s="8"/>
      <c r="W329" s="12">
        <f t="array" ref="W329">0*-1</f>
        <v>0</v>
      </c>
      <c r="X329" s="12">
        <f t="array" ref="X329">0*-1</f>
        <v>0</v>
      </c>
      <c r="Y329" s="11">
        <f t="shared" si="197"/>
        <v>0</v>
      </c>
      <c r="Z329" s="3">
        <f t="shared" ref="Z329:AK329" si="202">SUM(Z324)*16%</f>
        <v>0</v>
      </c>
      <c r="AA329" s="3">
        <f t="shared" si="202"/>
        <v>0</v>
      </c>
      <c r="AB329" s="3">
        <f t="shared" si="202"/>
        <v>0</v>
      </c>
      <c r="AC329" s="3">
        <f t="shared" si="202"/>
        <v>0</v>
      </c>
      <c r="AD329" s="3">
        <f t="shared" si="202"/>
        <v>0</v>
      </c>
      <c r="AE329" s="3">
        <f t="shared" si="202"/>
        <v>0</v>
      </c>
      <c r="AF329" s="3">
        <f t="shared" si="202"/>
        <v>0</v>
      </c>
      <c r="AG329" s="3">
        <f t="shared" si="202"/>
        <v>0</v>
      </c>
      <c r="AH329" s="3">
        <f t="shared" si="202"/>
        <v>0</v>
      </c>
      <c r="AI329" s="3">
        <f t="shared" si="202"/>
        <v>0</v>
      </c>
      <c r="AJ329" s="3">
        <f t="shared" si="202"/>
        <v>0</v>
      </c>
      <c r="AK329" s="3">
        <f t="shared" si="202"/>
        <v>0</v>
      </c>
    </row>
    <row r="330" spans="1:38" s="44" customFormat="1" ht="15.65" hidden="1" customHeight="1" outlineLevel="1" x14ac:dyDescent="0.35">
      <c r="A330" s="6"/>
      <c r="B330" s="6"/>
      <c r="C330" s="8"/>
      <c r="D330" s="8"/>
      <c r="E330" s="18"/>
      <c r="F330" s="25">
        <v>5923</v>
      </c>
      <c r="G330" s="44" t="s">
        <v>102</v>
      </c>
      <c r="H330" s="11">
        <f t="shared" si="196"/>
        <v>0</v>
      </c>
      <c r="I330" s="4">
        <f t="shared" ref="I330:T330" si="203">SUM(I324)*2.5%</f>
        <v>0</v>
      </c>
      <c r="J330" s="4">
        <f t="shared" si="203"/>
        <v>0</v>
      </c>
      <c r="K330" s="4">
        <f t="shared" si="203"/>
        <v>0</v>
      </c>
      <c r="L330" s="4">
        <f t="shared" si="203"/>
        <v>0</v>
      </c>
      <c r="M330" s="4">
        <f t="shared" si="203"/>
        <v>0</v>
      </c>
      <c r="N330" s="4">
        <f t="shared" si="203"/>
        <v>0</v>
      </c>
      <c r="O330" s="4">
        <f t="shared" si="203"/>
        <v>0</v>
      </c>
      <c r="P330" s="4">
        <f t="shared" si="203"/>
        <v>0</v>
      </c>
      <c r="Q330" s="4">
        <f t="shared" si="203"/>
        <v>0</v>
      </c>
      <c r="R330" s="4">
        <f t="shared" si="203"/>
        <v>0</v>
      </c>
      <c r="S330" s="4">
        <f t="shared" si="203"/>
        <v>0</v>
      </c>
      <c r="T330" s="4">
        <f t="shared" si="203"/>
        <v>0</v>
      </c>
      <c r="U330" s="8"/>
      <c r="W330" s="12">
        <f t="array" ref="W330">0*-1</f>
        <v>0</v>
      </c>
      <c r="X330" s="12">
        <f t="array" ref="X330">0*-1</f>
        <v>0</v>
      </c>
      <c r="Y330" s="11">
        <f t="shared" si="197"/>
        <v>0</v>
      </c>
      <c r="Z330" s="3">
        <f t="shared" ref="Z330:AK330" si="204">SUM(Z324)*2.5%</f>
        <v>0</v>
      </c>
      <c r="AA330" s="3">
        <f t="shared" si="204"/>
        <v>0</v>
      </c>
      <c r="AB330" s="3">
        <f t="shared" si="204"/>
        <v>0</v>
      </c>
      <c r="AC330" s="3">
        <f t="shared" si="204"/>
        <v>0</v>
      </c>
      <c r="AD330" s="3">
        <f t="shared" si="204"/>
        <v>0</v>
      </c>
      <c r="AE330" s="3">
        <f t="shared" si="204"/>
        <v>0</v>
      </c>
      <c r="AF330" s="3">
        <f t="shared" si="204"/>
        <v>0</v>
      </c>
      <c r="AG330" s="3">
        <f t="shared" si="204"/>
        <v>0</v>
      </c>
      <c r="AH330" s="3">
        <f t="shared" si="204"/>
        <v>0</v>
      </c>
      <c r="AI330" s="3">
        <f t="shared" si="204"/>
        <v>0</v>
      </c>
      <c r="AJ330" s="3">
        <f t="shared" si="204"/>
        <v>0</v>
      </c>
      <c r="AK330" s="3">
        <f t="shared" si="204"/>
        <v>0</v>
      </c>
    </row>
    <row r="331" spans="1:38" s="44" customFormat="1" hidden="1" outlineLevel="1" x14ac:dyDescent="0.35">
      <c r="C331" s="26"/>
      <c r="F331" s="25">
        <v>5931</v>
      </c>
      <c r="G331" s="20" t="s">
        <v>34</v>
      </c>
      <c r="H331" s="2">
        <f t="shared" si="196"/>
        <v>0</v>
      </c>
      <c r="I331" s="1">
        <f t="array" ref="I331">Z331*-1</f>
        <v>0</v>
      </c>
      <c r="J331" s="1">
        <f t="array" ref="J331">AA331*-1</f>
        <v>0</v>
      </c>
      <c r="K331" s="1">
        <f t="array" ref="K331">AB331*-1</f>
        <v>0</v>
      </c>
      <c r="L331" s="1">
        <f t="array" ref="L331">AC331*-1</f>
        <v>0</v>
      </c>
      <c r="M331" s="1">
        <f t="array" ref="M331">AD331*-1</f>
        <v>0</v>
      </c>
      <c r="N331" s="1">
        <f t="array" ref="N331">AE331*-1</f>
        <v>0</v>
      </c>
      <c r="O331" s="1">
        <f t="array" ref="O331">AF331*-1</f>
        <v>0</v>
      </c>
      <c r="P331" s="1">
        <f t="array" ref="P331">AG331*-1</f>
        <v>0</v>
      </c>
      <c r="Q331" s="1">
        <f t="array" ref="Q331">AH331*-1</f>
        <v>0</v>
      </c>
      <c r="R331" s="1">
        <f t="array" ref="R331">AI331*-1</f>
        <v>0</v>
      </c>
      <c r="S331" s="1">
        <f t="array" ref="S331">AJ331*-1</f>
        <v>0</v>
      </c>
      <c r="T331" s="1">
        <f t="array" ref="T331">AK331*-1</f>
        <v>0</v>
      </c>
      <c r="U331" s="22"/>
      <c r="V331" s="10"/>
      <c r="W331" s="12">
        <f t="array" ref="W331">0*-1</f>
        <v>0</v>
      </c>
      <c r="X331" s="12">
        <f t="array" ref="X331">0*-1</f>
        <v>0</v>
      </c>
      <c r="Y331" s="2">
        <f t="shared" si="197"/>
        <v>0</v>
      </c>
      <c r="Z331" s="1">
        <f t="array" ref="Z331">0*-1</f>
        <v>0</v>
      </c>
      <c r="AA331" s="1">
        <f t="array" ref="AA331">0*-1</f>
        <v>0</v>
      </c>
      <c r="AB331" s="1">
        <f t="array" ref="AB331">0*-1</f>
        <v>0</v>
      </c>
      <c r="AC331" s="1">
        <f t="array" ref="AC331">0*-1</f>
        <v>0</v>
      </c>
      <c r="AD331" s="1">
        <f t="array" ref="AD331">0*-1</f>
        <v>0</v>
      </c>
      <c r="AE331" s="1">
        <f t="array" ref="AE331">0*-1</f>
        <v>0</v>
      </c>
      <c r="AF331" s="1">
        <f t="array" ref="AF331">0*-1</f>
        <v>0</v>
      </c>
      <c r="AG331" s="1">
        <f t="array" ref="AG331">0*-1</f>
        <v>0</v>
      </c>
      <c r="AH331" s="1">
        <f t="array" ref="AH331">0*-1</f>
        <v>0</v>
      </c>
      <c r="AI331" s="1">
        <f t="array" ref="AI331">0*-1</f>
        <v>0</v>
      </c>
      <c r="AJ331" s="1">
        <f t="array" ref="AJ331">0*-1</f>
        <v>0</v>
      </c>
      <c r="AK331" s="1">
        <f t="array" ref="AK331">0*-1</f>
        <v>0</v>
      </c>
      <c r="AL331" s="10"/>
    </row>
    <row r="332" spans="1:38" s="44" customFormat="1" hidden="1" outlineLevel="1" x14ac:dyDescent="0.35">
      <c r="C332" s="26"/>
      <c r="F332" s="25">
        <v>5932</v>
      </c>
      <c r="G332" s="20" t="s">
        <v>84</v>
      </c>
      <c r="H332" s="2">
        <f t="shared" si="196"/>
        <v>0</v>
      </c>
      <c r="I332" s="1">
        <f t="array" ref="I332">Z332*-1</f>
        <v>0</v>
      </c>
      <c r="J332" s="1">
        <f t="array" ref="J332">AA332*-1</f>
        <v>0</v>
      </c>
      <c r="K332" s="1">
        <f t="array" ref="K332">AB332*-1</f>
        <v>0</v>
      </c>
      <c r="L332" s="1">
        <f t="array" ref="L332">AC332*-1</f>
        <v>0</v>
      </c>
      <c r="M332" s="1">
        <f t="array" ref="M332">AD332*-1</f>
        <v>0</v>
      </c>
      <c r="N332" s="1">
        <f t="array" ref="N332">AE332*-1</f>
        <v>0</v>
      </c>
      <c r="O332" s="1">
        <f t="array" ref="O332">AF332*-1</f>
        <v>0</v>
      </c>
      <c r="P332" s="1">
        <f t="array" ref="P332">AG332*-1</f>
        <v>0</v>
      </c>
      <c r="Q332" s="1">
        <f t="array" ref="Q332">AH332*-1</f>
        <v>0</v>
      </c>
      <c r="R332" s="1">
        <f t="array" ref="R332">AI332*-1</f>
        <v>0</v>
      </c>
      <c r="S332" s="1">
        <f t="array" ref="S332">AJ332*-1</f>
        <v>0</v>
      </c>
      <c r="T332" s="1">
        <f t="array" ref="T332">AK332*-1</f>
        <v>0</v>
      </c>
      <c r="U332" s="22"/>
      <c r="V332" s="10"/>
      <c r="W332" s="12">
        <f t="array" ref="W332">0*-1</f>
        <v>0</v>
      </c>
      <c r="X332" s="12">
        <f t="array" ref="X332">0*-1</f>
        <v>0</v>
      </c>
      <c r="Y332" s="2">
        <f t="shared" si="197"/>
        <v>0</v>
      </c>
      <c r="Z332" s="1">
        <f t="array" ref="Z332">0*-1</f>
        <v>0</v>
      </c>
      <c r="AA332" s="1">
        <f t="array" ref="AA332">0*-1</f>
        <v>0</v>
      </c>
      <c r="AB332" s="1">
        <f t="array" ref="AB332">0*-1</f>
        <v>0</v>
      </c>
      <c r="AC332" s="1">
        <f t="array" ref="AC332">0*-1</f>
        <v>0</v>
      </c>
      <c r="AD332" s="1">
        <f t="array" ref="AD332">0*-1</f>
        <v>0</v>
      </c>
      <c r="AE332" s="1">
        <f t="array" ref="AE332">0*-1</f>
        <v>0</v>
      </c>
      <c r="AF332" s="1">
        <f t="array" ref="AF332">0*-1</f>
        <v>0</v>
      </c>
      <c r="AG332" s="1">
        <f t="array" ref="AG332">0*-1</f>
        <v>0</v>
      </c>
      <c r="AH332" s="1">
        <f t="array" ref="AH332">0*-1</f>
        <v>0</v>
      </c>
      <c r="AI332" s="1">
        <f t="array" ref="AI332">0*-1</f>
        <v>0</v>
      </c>
      <c r="AJ332" s="1">
        <f t="array" ref="AJ332">0*-1</f>
        <v>0</v>
      </c>
      <c r="AK332" s="1">
        <f t="array" ref="AK332">0*-1</f>
        <v>0</v>
      </c>
      <c r="AL332" s="10"/>
    </row>
    <row r="333" spans="1:38" s="44" customFormat="1" hidden="1" outlineLevel="1" x14ac:dyDescent="0.35">
      <c r="C333" s="26"/>
      <c r="F333" s="25">
        <v>5940</v>
      </c>
      <c r="G333" s="20" t="s">
        <v>7</v>
      </c>
      <c r="H333" s="2">
        <f t="shared" si="196"/>
        <v>0</v>
      </c>
      <c r="I333" s="1">
        <f t="array" ref="I333">Z333*-1</f>
        <v>0</v>
      </c>
      <c r="J333" s="1">
        <f t="array" ref="J333">AA333*-1</f>
        <v>0</v>
      </c>
      <c r="K333" s="1">
        <f t="array" ref="K333">AB333*-1</f>
        <v>0</v>
      </c>
      <c r="L333" s="1">
        <f t="array" ref="L333">AC333*-1</f>
        <v>0</v>
      </c>
      <c r="M333" s="1">
        <f t="array" ref="M333">AD333*-1</f>
        <v>0</v>
      </c>
      <c r="N333" s="1">
        <f t="array" ref="N333">AE333*-1</f>
        <v>0</v>
      </c>
      <c r="O333" s="1">
        <f t="array" ref="O333">AF333*-1</f>
        <v>0</v>
      </c>
      <c r="P333" s="1">
        <f t="array" ref="P333">AG333*-1</f>
        <v>0</v>
      </c>
      <c r="Q333" s="1">
        <f t="array" ref="Q333">AH333*-1</f>
        <v>0</v>
      </c>
      <c r="R333" s="1">
        <f t="array" ref="R333">AI333*-1</f>
        <v>0</v>
      </c>
      <c r="S333" s="1">
        <f t="array" ref="S333">AJ333*-1</f>
        <v>0</v>
      </c>
      <c r="T333" s="1">
        <f t="array" ref="T333">AK333*-1</f>
        <v>0</v>
      </c>
      <c r="U333" s="22"/>
      <c r="V333" s="10"/>
      <c r="W333" s="12">
        <f t="array" ref="W333">0*-1</f>
        <v>0</v>
      </c>
      <c r="X333" s="12">
        <f t="array" ref="X333">0*-1</f>
        <v>0</v>
      </c>
      <c r="Y333" s="2">
        <f t="shared" si="197"/>
        <v>0</v>
      </c>
      <c r="Z333" s="1">
        <f t="array" ref="Z333">0*-1</f>
        <v>0</v>
      </c>
      <c r="AA333" s="1">
        <f t="array" ref="AA333">0*-1</f>
        <v>0</v>
      </c>
      <c r="AB333" s="1">
        <f t="array" ref="AB333">0*-1</f>
        <v>0</v>
      </c>
      <c r="AC333" s="1">
        <f t="array" ref="AC333">0*-1</f>
        <v>0</v>
      </c>
      <c r="AD333" s="1">
        <f t="array" ref="AD333">0*-1</f>
        <v>0</v>
      </c>
      <c r="AE333" s="1">
        <f t="array" ref="AE333">0*-1</f>
        <v>0</v>
      </c>
      <c r="AF333" s="1">
        <f t="array" ref="AF333">0*-1</f>
        <v>0</v>
      </c>
      <c r="AG333" s="1">
        <f t="array" ref="AG333">0*-1</f>
        <v>0</v>
      </c>
      <c r="AH333" s="1">
        <f t="array" ref="AH333">0*-1</f>
        <v>0</v>
      </c>
      <c r="AI333" s="1">
        <f t="array" ref="AI333">0*-1</f>
        <v>0</v>
      </c>
      <c r="AJ333" s="1">
        <f t="array" ref="AJ333">0*-1</f>
        <v>0</v>
      </c>
      <c r="AK333" s="1">
        <f t="array" ref="AK333">0*-1</f>
        <v>0</v>
      </c>
      <c r="AL333" s="10"/>
    </row>
    <row r="334" spans="1:38" s="44" customFormat="1" hidden="1" outlineLevel="1" x14ac:dyDescent="0.35">
      <c r="C334" s="26"/>
      <c r="F334" s="25">
        <v>5990</v>
      </c>
      <c r="G334" s="20" t="s">
        <v>103</v>
      </c>
      <c r="H334" s="2">
        <f t="shared" si="196"/>
        <v>0</v>
      </c>
      <c r="I334" s="1">
        <f t="array" ref="I334">Z334*-1</f>
        <v>0</v>
      </c>
      <c r="J334" s="1">
        <f t="array" ref="J334">AA334*-1</f>
        <v>0</v>
      </c>
      <c r="K334" s="1">
        <f t="array" ref="K334">AB334*-1</f>
        <v>0</v>
      </c>
      <c r="L334" s="1">
        <f t="array" ref="L334">AC334*-1</f>
        <v>0</v>
      </c>
      <c r="M334" s="1">
        <f t="array" ref="M334">AD334*-1</f>
        <v>0</v>
      </c>
      <c r="N334" s="1">
        <f t="array" ref="N334">AE334*-1</f>
        <v>0</v>
      </c>
      <c r="O334" s="1">
        <f t="array" ref="O334">AF334*-1</f>
        <v>0</v>
      </c>
      <c r="P334" s="1">
        <f t="array" ref="P334">AG334*-1</f>
        <v>0</v>
      </c>
      <c r="Q334" s="1">
        <f t="array" ref="Q334">AH334*-1</f>
        <v>0</v>
      </c>
      <c r="R334" s="1">
        <f t="array" ref="R334">AI334*-1</f>
        <v>0</v>
      </c>
      <c r="S334" s="1">
        <f t="array" ref="S334">AJ334*-1</f>
        <v>0</v>
      </c>
      <c r="T334" s="1">
        <f t="array" ref="T334">AK334*-1</f>
        <v>0</v>
      </c>
      <c r="U334" s="22"/>
      <c r="V334" s="10"/>
      <c r="W334" s="12">
        <f t="array" ref="W334">0*-1</f>
        <v>0</v>
      </c>
      <c r="X334" s="12">
        <f t="array" ref="X334">0*-1</f>
        <v>0</v>
      </c>
      <c r="Y334" s="2">
        <f t="shared" si="197"/>
        <v>0</v>
      </c>
      <c r="Z334" s="1">
        <f t="array" ref="Z334">0*-1</f>
        <v>0</v>
      </c>
      <c r="AA334" s="1">
        <f t="array" ref="AA334">0*-1</f>
        <v>0</v>
      </c>
      <c r="AB334" s="1">
        <f t="array" ref="AB334">0*-1</f>
        <v>0</v>
      </c>
      <c r="AC334" s="1">
        <f t="array" ref="AC334">0*-1</f>
        <v>0</v>
      </c>
      <c r="AD334" s="1">
        <f t="array" ref="AD334">0*-1</f>
        <v>0</v>
      </c>
      <c r="AE334" s="1">
        <f t="array" ref="AE334">0*-1</f>
        <v>0</v>
      </c>
      <c r="AF334" s="1">
        <f t="array" ref="AF334">0*-1</f>
        <v>0</v>
      </c>
      <c r="AG334" s="1">
        <f t="array" ref="AG334">0*-1</f>
        <v>0</v>
      </c>
      <c r="AH334" s="1">
        <f t="array" ref="AH334">0*-1</f>
        <v>0</v>
      </c>
      <c r="AI334" s="1">
        <f t="array" ref="AI334">0*-1</f>
        <v>0</v>
      </c>
      <c r="AJ334" s="1">
        <f t="array" ref="AJ334">0*-1</f>
        <v>0</v>
      </c>
      <c r="AK334" s="1">
        <f t="array" ref="AK334">0*-1</f>
        <v>0</v>
      </c>
      <c r="AL334" s="10"/>
    </row>
    <row r="335" spans="1:38" s="44" customFormat="1" hidden="1" outlineLevel="1" x14ac:dyDescent="0.35">
      <c r="C335" s="26"/>
      <c r="F335" s="25">
        <v>6300</v>
      </c>
      <c r="G335" s="20" t="s">
        <v>96</v>
      </c>
      <c r="H335" s="2">
        <f t="shared" si="196"/>
        <v>0</v>
      </c>
      <c r="I335" s="1">
        <f t="array" ref="I335">Z335*-1</f>
        <v>0</v>
      </c>
      <c r="J335" s="1">
        <f t="array" ref="J335">AA335*-1</f>
        <v>0</v>
      </c>
      <c r="K335" s="1">
        <f t="array" ref="K335">AB335*-1</f>
        <v>0</v>
      </c>
      <c r="L335" s="1">
        <f t="array" ref="L335">AC335*-1</f>
        <v>0</v>
      </c>
      <c r="M335" s="1">
        <f t="array" ref="M335">AD335*-1</f>
        <v>0</v>
      </c>
      <c r="N335" s="1">
        <f t="array" ref="N335">AE335*-1</f>
        <v>0</v>
      </c>
      <c r="O335" s="1">
        <f t="array" ref="O335">AF335*-1</f>
        <v>0</v>
      </c>
      <c r="P335" s="1">
        <f t="array" ref="P335">AG335*-1</f>
        <v>0</v>
      </c>
      <c r="Q335" s="1">
        <f t="array" ref="Q335">AH335*-1</f>
        <v>0</v>
      </c>
      <c r="R335" s="1">
        <f t="array" ref="R335">AI335*-1</f>
        <v>0</v>
      </c>
      <c r="S335" s="1">
        <f t="array" ref="S335">AJ335*-1</f>
        <v>0</v>
      </c>
      <c r="T335" s="1">
        <f t="array" ref="T335">AK335*-1</f>
        <v>0</v>
      </c>
      <c r="U335" s="22"/>
      <c r="V335" s="10"/>
      <c r="W335" s="12">
        <f t="array" ref="W335">0*-1</f>
        <v>0</v>
      </c>
      <c r="X335" s="12">
        <f t="array" ref="X335">0*-1</f>
        <v>0</v>
      </c>
      <c r="Y335" s="2">
        <f t="shared" si="197"/>
        <v>0</v>
      </c>
      <c r="Z335" s="1">
        <f t="array" ref="Z335">0*-1</f>
        <v>0</v>
      </c>
      <c r="AA335" s="1">
        <f t="array" ref="AA335">0*-1</f>
        <v>0</v>
      </c>
      <c r="AB335" s="1">
        <f t="array" ref="AB335">0*-1</f>
        <v>0</v>
      </c>
      <c r="AC335" s="1">
        <f t="array" ref="AC335">0*-1</f>
        <v>0</v>
      </c>
      <c r="AD335" s="1">
        <f t="array" ref="AD335">0*-1</f>
        <v>0</v>
      </c>
      <c r="AE335" s="1">
        <f t="array" ref="AE335">0*-1</f>
        <v>0</v>
      </c>
      <c r="AF335" s="1">
        <f t="array" ref="AF335">0*-1</f>
        <v>0</v>
      </c>
      <c r="AG335" s="1">
        <f t="array" ref="AG335">0*-1</f>
        <v>0</v>
      </c>
      <c r="AH335" s="1">
        <f t="array" ref="AH335">0*-1</f>
        <v>0</v>
      </c>
      <c r="AI335" s="1">
        <f t="array" ref="AI335">0*-1</f>
        <v>0</v>
      </c>
      <c r="AJ335" s="1">
        <f t="array" ref="AJ335">0*-1</f>
        <v>0</v>
      </c>
      <c r="AK335" s="1">
        <f t="array" ref="AK335">0*-1</f>
        <v>0</v>
      </c>
      <c r="AL335" s="10"/>
    </row>
    <row r="336" spans="1:38" s="44" customFormat="1" hidden="1" outlineLevel="1" x14ac:dyDescent="0.35">
      <c r="C336" s="26"/>
      <c r="F336" s="25">
        <v>6520</v>
      </c>
      <c r="G336" s="20" t="s">
        <v>61</v>
      </c>
      <c r="H336" s="2">
        <f t="shared" si="196"/>
        <v>0</v>
      </c>
      <c r="I336" s="1">
        <f t="array" ref="I336">Z336*-1</f>
        <v>0</v>
      </c>
      <c r="J336" s="1">
        <f t="array" ref="J336">AA336*-1</f>
        <v>0</v>
      </c>
      <c r="K336" s="1">
        <f t="array" ref="K336">AB336*-1</f>
        <v>0</v>
      </c>
      <c r="L336" s="1">
        <f t="array" ref="L336">AC336*-1</f>
        <v>0</v>
      </c>
      <c r="M336" s="1">
        <f t="array" ref="M336">AD336*-1</f>
        <v>0</v>
      </c>
      <c r="N336" s="1">
        <f t="array" ref="N336">AE336*-1</f>
        <v>0</v>
      </c>
      <c r="O336" s="1">
        <f t="array" ref="O336">AF336*-1</f>
        <v>0</v>
      </c>
      <c r="P336" s="1">
        <f t="array" ref="P336">AG336*-1</f>
        <v>0</v>
      </c>
      <c r="Q336" s="1">
        <f t="array" ref="Q336">AH336*-1</f>
        <v>0</v>
      </c>
      <c r="R336" s="1">
        <f t="array" ref="R336">AI336*-1</f>
        <v>0</v>
      </c>
      <c r="S336" s="1">
        <f t="array" ref="S336">AJ336*-1</f>
        <v>0</v>
      </c>
      <c r="T336" s="1">
        <f t="array" ref="T336">AK336*-1</f>
        <v>0</v>
      </c>
      <c r="U336" s="22"/>
      <c r="V336" s="10"/>
      <c r="W336" s="12">
        <f t="array" ref="W336">0*-1</f>
        <v>0</v>
      </c>
      <c r="X336" s="12">
        <f t="array" ref="X336">0*-1</f>
        <v>0</v>
      </c>
      <c r="Y336" s="2">
        <f t="shared" si="197"/>
        <v>0</v>
      </c>
      <c r="Z336" s="1">
        <f t="array" ref="Z336">0*-1</f>
        <v>0</v>
      </c>
      <c r="AA336" s="1">
        <f t="array" ref="AA336">0*-1</f>
        <v>0</v>
      </c>
      <c r="AB336" s="1">
        <f t="array" ref="AB336">0*-1</f>
        <v>0</v>
      </c>
      <c r="AC336" s="1">
        <f t="array" ref="AC336">0*-1</f>
        <v>0</v>
      </c>
      <c r="AD336" s="1">
        <f t="array" ref="AD336">0*-1</f>
        <v>0</v>
      </c>
      <c r="AE336" s="1">
        <f t="array" ref="AE336">0*-1</f>
        <v>0</v>
      </c>
      <c r="AF336" s="1">
        <f t="array" ref="AF336">0*-1</f>
        <v>0</v>
      </c>
      <c r="AG336" s="1">
        <f t="array" ref="AG336">0*-1</f>
        <v>0</v>
      </c>
      <c r="AH336" s="1">
        <f t="array" ref="AH336">0*-1</f>
        <v>0</v>
      </c>
      <c r="AI336" s="1">
        <f t="array" ref="AI336">0*-1</f>
        <v>0</v>
      </c>
      <c r="AJ336" s="1">
        <f t="array" ref="AJ336">0*-1</f>
        <v>0</v>
      </c>
      <c r="AK336" s="1">
        <f t="array" ref="AK336">0*-1</f>
        <v>0</v>
      </c>
      <c r="AL336" s="10"/>
    </row>
    <row r="337" spans="1:38" s="44" customFormat="1" hidden="1" outlineLevel="1" x14ac:dyDescent="0.35">
      <c r="C337" s="26"/>
      <c r="F337" s="25">
        <v>6560</v>
      </c>
      <c r="G337" s="20" t="s">
        <v>85</v>
      </c>
      <c r="H337" s="2">
        <f t="shared" si="196"/>
        <v>0</v>
      </c>
      <c r="I337" s="1">
        <f t="array" ref="I337">Z337*-1</f>
        <v>0</v>
      </c>
      <c r="J337" s="1">
        <f t="array" ref="J337">AA337*-1</f>
        <v>0</v>
      </c>
      <c r="K337" s="1">
        <f t="array" ref="K337">AB337*-1</f>
        <v>0</v>
      </c>
      <c r="L337" s="1">
        <f t="array" ref="L337">AC337*-1</f>
        <v>0</v>
      </c>
      <c r="M337" s="1">
        <f t="array" ref="M337">AD337*-1</f>
        <v>0</v>
      </c>
      <c r="N337" s="1">
        <f t="array" ref="N337">AE337*-1</f>
        <v>0</v>
      </c>
      <c r="O337" s="1">
        <f t="array" ref="O337">AF337*-1</f>
        <v>0</v>
      </c>
      <c r="P337" s="1">
        <f t="array" ref="P337">AG337*-1</f>
        <v>0</v>
      </c>
      <c r="Q337" s="1">
        <f t="array" ref="Q337">AH337*-1</f>
        <v>0</v>
      </c>
      <c r="R337" s="1">
        <f t="array" ref="R337">AI337*-1</f>
        <v>0</v>
      </c>
      <c r="S337" s="1">
        <f t="array" ref="S337">AJ337*-1</f>
        <v>0</v>
      </c>
      <c r="T337" s="1">
        <f t="array" ref="T337">AK337*-1</f>
        <v>0</v>
      </c>
      <c r="U337" s="22"/>
      <c r="V337" s="10"/>
      <c r="W337" s="12">
        <f t="array" ref="W337">0*-1</f>
        <v>0</v>
      </c>
      <c r="X337" s="12">
        <f t="array" ref="X337">0*-1</f>
        <v>0</v>
      </c>
      <c r="Y337" s="2">
        <f t="shared" si="197"/>
        <v>0</v>
      </c>
      <c r="Z337" s="1">
        <f t="array" ref="Z337">0*-1</f>
        <v>0</v>
      </c>
      <c r="AA337" s="1">
        <f t="array" ref="AA337">0*-1</f>
        <v>0</v>
      </c>
      <c r="AB337" s="1">
        <f t="array" ref="AB337">0*-1</f>
        <v>0</v>
      </c>
      <c r="AC337" s="1">
        <f t="array" ref="AC337">0*-1</f>
        <v>0</v>
      </c>
      <c r="AD337" s="1">
        <f t="array" ref="AD337">0*-1</f>
        <v>0</v>
      </c>
      <c r="AE337" s="1">
        <f t="array" ref="AE337">0*-1</f>
        <v>0</v>
      </c>
      <c r="AF337" s="1">
        <f t="array" ref="AF337">0*-1</f>
        <v>0</v>
      </c>
      <c r="AG337" s="1">
        <f t="array" ref="AG337">0*-1</f>
        <v>0</v>
      </c>
      <c r="AH337" s="1">
        <f t="array" ref="AH337">0*-1</f>
        <v>0</v>
      </c>
      <c r="AI337" s="1">
        <f t="array" ref="AI337">0*-1</f>
        <v>0</v>
      </c>
      <c r="AJ337" s="1">
        <f t="array" ref="AJ337">0*-1</f>
        <v>0</v>
      </c>
      <c r="AK337" s="1">
        <f t="array" ref="AK337">0*-1</f>
        <v>0</v>
      </c>
      <c r="AL337" s="10"/>
    </row>
    <row r="338" spans="1:38" s="44" customFormat="1" hidden="1" outlineLevel="1" x14ac:dyDescent="0.35">
      <c r="C338" s="26"/>
      <c r="F338" s="25">
        <v>6800</v>
      </c>
      <c r="G338" s="20" t="s">
        <v>45</v>
      </c>
      <c r="H338" s="2">
        <f t="shared" si="196"/>
        <v>0</v>
      </c>
      <c r="I338" s="1">
        <f t="array" ref="I338">Z338*-1</f>
        <v>0</v>
      </c>
      <c r="J338" s="1">
        <f t="array" ref="J338">AA338*-1</f>
        <v>0</v>
      </c>
      <c r="K338" s="1">
        <f t="array" ref="K338">AB338*-1</f>
        <v>0</v>
      </c>
      <c r="L338" s="1">
        <f t="array" ref="L338">AC338*-1</f>
        <v>0</v>
      </c>
      <c r="M338" s="1">
        <f t="array" ref="M338">AD338*-1</f>
        <v>0</v>
      </c>
      <c r="N338" s="1">
        <f t="array" ref="N338">AE338*-1</f>
        <v>0</v>
      </c>
      <c r="O338" s="1">
        <f t="array" ref="O338">AF338*-1</f>
        <v>0</v>
      </c>
      <c r="P338" s="1">
        <f t="array" ref="P338">AG338*-1</f>
        <v>0</v>
      </c>
      <c r="Q338" s="1">
        <f t="array" ref="Q338">AH338*-1</f>
        <v>0</v>
      </c>
      <c r="R338" s="1">
        <f t="array" ref="R338">AI338*-1</f>
        <v>0</v>
      </c>
      <c r="S338" s="1">
        <f t="array" ref="S338">AJ338*-1</f>
        <v>0</v>
      </c>
      <c r="T338" s="1">
        <f t="array" ref="T338">AK338*-1</f>
        <v>0</v>
      </c>
      <c r="U338" s="22"/>
      <c r="V338" s="10"/>
      <c r="W338" s="12">
        <f t="array" ref="W338">0*-1</f>
        <v>0</v>
      </c>
      <c r="X338" s="12">
        <f t="array" ref="X338">0*-1</f>
        <v>0</v>
      </c>
      <c r="Y338" s="2">
        <f t="shared" si="197"/>
        <v>0</v>
      </c>
      <c r="Z338" s="1">
        <f t="array" ref="Z338">0*-1</f>
        <v>0</v>
      </c>
      <c r="AA338" s="1">
        <f t="array" ref="AA338">0*-1</f>
        <v>0</v>
      </c>
      <c r="AB338" s="1">
        <f t="array" ref="AB338">0*-1</f>
        <v>0</v>
      </c>
      <c r="AC338" s="1">
        <f t="array" ref="AC338">0*-1</f>
        <v>0</v>
      </c>
      <c r="AD338" s="1">
        <f t="array" ref="AD338">0*-1</f>
        <v>0</v>
      </c>
      <c r="AE338" s="1">
        <f t="array" ref="AE338">0*-1</f>
        <v>0</v>
      </c>
      <c r="AF338" s="1">
        <f t="array" ref="AF338">0*-1</f>
        <v>0</v>
      </c>
      <c r="AG338" s="1">
        <f t="array" ref="AG338">0*-1</f>
        <v>0</v>
      </c>
      <c r="AH338" s="1">
        <f t="array" ref="AH338">0*-1</f>
        <v>0</v>
      </c>
      <c r="AI338" s="1">
        <f t="array" ref="AI338">0*-1</f>
        <v>0</v>
      </c>
      <c r="AJ338" s="1">
        <f t="array" ref="AJ338">0*-1</f>
        <v>0</v>
      </c>
      <c r="AK338" s="1">
        <f t="array" ref="AK338">0*-1</f>
        <v>0</v>
      </c>
      <c r="AL338" s="10"/>
    </row>
    <row r="339" spans="1:38" s="44" customFormat="1" hidden="1" outlineLevel="1" x14ac:dyDescent="0.35">
      <c r="C339" s="26"/>
      <c r="F339" s="25">
        <v>6860</v>
      </c>
      <c r="G339" s="20" t="s">
        <v>86</v>
      </c>
      <c r="H339" s="2">
        <f t="shared" si="196"/>
        <v>0</v>
      </c>
      <c r="I339" s="1">
        <f t="array" ref="I339">Z339*-1</f>
        <v>0</v>
      </c>
      <c r="J339" s="1">
        <f t="array" ref="J339">AA339*-1</f>
        <v>0</v>
      </c>
      <c r="K339" s="1">
        <f t="array" ref="K339">AB339*-1</f>
        <v>0</v>
      </c>
      <c r="L339" s="1">
        <f t="array" ref="L339">AC339*-1</f>
        <v>0</v>
      </c>
      <c r="M339" s="1">
        <f t="array" ref="M339">AD339*-1</f>
        <v>0</v>
      </c>
      <c r="N339" s="1">
        <f t="array" ref="N339">AE339*-1</f>
        <v>0</v>
      </c>
      <c r="O339" s="1">
        <f t="array" ref="O339">AF339*-1</f>
        <v>0</v>
      </c>
      <c r="P339" s="1">
        <f t="array" ref="P339">AG339*-1</f>
        <v>0</v>
      </c>
      <c r="Q339" s="1">
        <f t="array" ref="Q339">AH339*-1</f>
        <v>0</v>
      </c>
      <c r="R339" s="1">
        <f t="array" ref="R339">AI339*-1</f>
        <v>0</v>
      </c>
      <c r="S339" s="1">
        <f t="array" ref="S339">AJ339*-1</f>
        <v>0</v>
      </c>
      <c r="T339" s="1">
        <f t="array" ref="T339">AK339*-1</f>
        <v>0</v>
      </c>
      <c r="U339" s="22"/>
      <c r="V339" s="10"/>
      <c r="W339" s="12">
        <f t="array" ref="W339">0*-1</f>
        <v>0</v>
      </c>
      <c r="X339" s="12">
        <f t="array" ref="X339">0*-1</f>
        <v>0</v>
      </c>
      <c r="Y339" s="2">
        <f t="shared" si="197"/>
        <v>0</v>
      </c>
      <c r="Z339" s="1">
        <f t="array" ref="Z339">0*-1</f>
        <v>0</v>
      </c>
      <c r="AA339" s="1">
        <f t="array" ref="AA339">0*-1</f>
        <v>0</v>
      </c>
      <c r="AB339" s="1">
        <f t="array" ref="AB339">0*-1</f>
        <v>0</v>
      </c>
      <c r="AC339" s="1">
        <f t="array" ref="AC339">0*-1</f>
        <v>0</v>
      </c>
      <c r="AD339" s="1">
        <f t="array" ref="AD339">0*-1</f>
        <v>0</v>
      </c>
      <c r="AE339" s="1">
        <f t="array" ref="AE339">0*-1</f>
        <v>0</v>
      </c>
      <c r="AF339" s="1">
        <f t="array" ref="AF339">0*-1</f>
        <v>0</v>
      </c>
      <c r="AG339" s="1">
        <f t="array" ref="AG339">0*-1</f>
        <v>0</v>
      </c>
      <c r="AH339" s="1">
        <f t="array" ref="AH339">0*-1</f>
        <v>0</v>
      </c>
      <c r="AI339" s="1">
        <f t="array" ref="AI339">0*-1</f>
        <v>0</v>
      </c>
      <c r="AJ339" s="1">
        <f t="array" ref="AJ339">0*-1</f>
        <v>0</v>
      </c>
      <c r="AK339" s="1">
        <f t="array" ref="AK339">0*-1</f>
        <v>0</v>
      </c>
      <c r="AL339" s="10"/>
    </row>
    <row r="340" spans="1:38" s="44" customFormat="1" hidden="1" outlineLevel="1" x14ac:dyDescent="0.35">
      <c r="C340" s="26"/>
      <c r="F340" s="25">
        <v>6900</v>
      </c>
      <c r="G340" s="20" t="s">
        <v>97</v>
      </c>
      <c r="H340" s="2">
        <f t="shared" si="196"/>
        <v>0</v>
      </c>
      <c r="I340" s="1">
        <f t="array" ref="I340">Z340*-1</f>
        <v>0</v>
      </c>
      <c r="J340" s="1">
        <f t="array" ref="J340">AA340*-1</f>
        <v>0</v>
      </c>
      <c r="K340" s="1">
        <f t="array" ref="K340">AB340*-1</f>
        <v>0</v>
      </c>
      <c r="L340" s="1">
        <f t="array" ref="L340">AC340*-1</f>
        <v>0</v>
      </c>
      <c r="M340" s="1">
        <f t="array" ref="M340">AD340*-1</f>
        <v>0</v>
      </c>
      <c r="N340" s="1">
        <f t="array" ref="N340">AE340*-1</f>
        <v>0</v>
      </c>
      <c r="O340" s="1">
        <f t="array" ref="O340">AF340*-1</f>
        <v>0</v>
      </c>
      <c r="P340" s="1">
        <f t="array" ref="P340">AG340*-1</f>
        <v>0</v>
      </c>
      <c r="Q340" s="1">
        <f t="array" ref="Q340">AH340*-1</f>
        <v>0</v>
      </c>
      <c r="R340" s="1">
        <f t="array" ref="R340">AI340*-1</f>
        <v>0</v>
      </c>
      <c r="S340" s="1">
        <f t="array" ref="S340">AJ340*-1</f>
        <v>0</v>
      </c>
      <c r="T340" s="1">
        <f t="array" ref="T340">AK340*-1</f>
        <v>0</v>
      </c>
      <c r="U340" s="22"/>
      <c r="V340" s="10"/>
      <c r="W340" s="12">
        <f t="array" ref="W340">0*-1</f>
        <v>0</v>
      </c>
      <c r="X340" s="12">
        <f t="array" ref="X340">0*-1</f>
        <v>0</v>
      </c>
      <c r="Y340" s="2">
        <f t="shared" si="197"/>
        <v>0</v>
      </c>
      <c r="Z340" s="1">
        <f t="array" ref="Z340">0*-1</f>
        <v>0</v>
      </c>
      <c r="AA340" s="1">
        <f t="array" ref="AA340">0*-1</f>
        <v>0</v>
      </c>
      <c r="AB340" s="1">
        <f t="array" ref="AB340">0*-1</f>
        <v>0</v>
      </c>
      <c r="AC340" s="1">
        <f t="array" ref="AC340">0*-1</f>
        <v>0</v>
      </c>
      <c r="AD340" s="1">
        <f t="array" ref="AD340">0*-1</f>
        <v>0</v>
      </c>
      <c r="AE340" s="1">
        <f t="array" ref="AE340">0*-1</f>
        <v>0</v>
      </c>
      <c r="AF340" s="1">
        <f t="array" ref="AF340">0*-1</f>
        <v>0</v>
      </c>
      <c r="AG340" s="1">
        <f t="array" ref="AG340">0*-1</f>
        <v>0</v>
      </c>
      <c r="AH340" s="1">
        <f t="array" ref="AH340">0*-1</f>
        <v>0</v>
      </c>
      <c r="AI340" s="1">
        <f t="array" ref="AI340">0*-1</f>
        <v>0</v>
      </c>
      <c r="AJ340" s="1">
        <f t="array" ref="AJ340">0*-1</f>
        <v>0</v>
      </c>
      <c r="AK340" s="1">
        <f t="array" ref="AK340">0*-1</f>
        <v>0</v>
      </c>
      <c r="AL340" s="10"/>
    </row>
    <row r="341" spans="1:38" s="44" customFormat="1" hidden="1" outlineLevel="1" x14ac:dyDescent="0.35">
      <c r="C341" s="26"/>
      <c r="F341" s="25">
        <v>6940</v>
      </c>
      <c r="G341" s="20" t="s">
        <v>10</v>
      </c>
      <c r="H341" s="2">
        <f t="shared" si="196"/>
        <v>0</v>
      </c>
      <c r="I341" s="1">
        <f t="array" ref="I341">Z341*-1</f>
        <v>0</v>
      </c>
      <c r="J341" s="1">
        <f t="array" ref="J341">AA341*-1</f>
        <v>0</v>
      </c>
      <c r="K341" s="1">
        <f t="array" ref="K341">AB341*-1</f>
        <v>0</v>
      </c>
      <c r="L341" s="1">
        <f t="array" ref="L341">AC341*-1</f>
        <v>0</v>
      </c>
      <c r="M341" s="1">
        <f t="array" ref="M341">AD341*-1</f>
        <v>0</v>
      </c>
      <c r="N341" s="1">
        <f t="array" ref="N341">AE341*-1</f>
        <v>0</v>
      </c>
      <c r="O341" s="1">
        <f t="array" ref="O341">AF341*-1</f>
        <v>0</v>
      </c>
      <c r="P341" s="1">
        <f t="array" ref="P341">AG341*-1</f>
        <v>0</v>
      </c>
      <c r="Q341" s="1">
        <f t="array" ref="Q341">AH341*-1</f>
        <v>0</v>
      </c>
      <c r="R341" s="1">
        <f t="array" ref="R341">AI341*-1</f>
        <v>0</v>
      </c>
      <c r="S341" s="1">
        <f t="array" ref="S341">AJ341*-1</f>
        <v>0</v>
      </c>
      <c r="T341" s="1">
        <f t="array" ref="T341">AK341*-1</f>
        <v>0</v>
      </c>
      <c r="U341" s="22"/>
      <c r="V341" s="10"/>
      <c r="W341" s="12">
        <f t="array" ref="W341">0*-1</f>
        <v>0</v>
      </c>
      <c r="X341" s="12">
        <f t="array" ref="X341">0*-1</f>
        <v>0</v>
      </c>
      <c r="Y341" s="2">
        <f t="shared" si="197"/>
        <v>0</v>
      </c>
      <c r="Z341" s="1">
        <f t="array" ref="Z341">0*-1</f>
        <v>0</v>
      </c>
      <c r="AA341" s="1">
        <f t="array" ref="AA341">0*-1</f>
        <v>0</v>
      </c>
      <c r="AB341" s="1">
        <f t="array" ref="AB341">0*-1</f>
        <v>0</v>
      </c>
      <c r="AC341" s="1">
        <f t="array" ref="AC341">0*-1</f>
        <v>0</v>
      </c>
      <c r="AD341" s="1">
        <f t="array" ref="AD341">0*-1</f>
        <v>0</v>
      </c>
      <c r="AE341" s="1">
        <f t="array" ref="AE341">0*-1</f>
        <v>0</v>
      </c>
      <c r="AF341" s="1">
        <f t="array" ref="AF341">0*-1</f>
        <v>0</v>
      </c>
      <c r="AG341" s="1">
        <f t="array" ref="AG341">0*-1</f>
        <v>0</v>
      </c>
      <c r="AH341" s="1">
        <f t="array" ref="AH341">0*-1</f>
        <v>0</v>
      </c>
      <c r="AI341" s="1">
        <f t="array" ref="AI341">0*-1</f>
        <v>0</v>
      </c>
      <c r="AJ341" s="1">
        <f t="array" ref="AJ341">0*-1</f>
        <v>0</v>
      </c>
      <c r="AK341" s="1">
        <f t="array" ref="AK341">0*-1</f>
        <v>0</v>
      </c>
      <c r="AL341" s="10"/>
    </row>
    <row r="342" spans="1:38" s="44" customFormat="1" hidden="1" outlineLevel="1" x14ac:dyDescent="0.35">
      <c r="C342" s="26"/>
      <c r="F342" s="25">
        <v>7100</v>
      </c>
      <c r="G342" s="20" t="s">
        <v>46</v>
      </c>
      <c r="H342" s="2">
        <f t="shared" si="196"/>
        <v>0</v>
      </c>
      <c r="I342" s="1">
        <f t="array" ref="I342">Z342*-1</f>
        <v>0</v>
      </c>
      <c r="J342" s="1">
        <f t="array" ref="J342">AA342*-1</f>
        <v>0</v>
      </c>
      <c r="K342" s="1">
        <f t="array" ref="K342">AB342*-1</f>
        <v>0</v>
      </c>
      <c r="L342" s="1">
        <f t="array" ref="L342">AC342*-1</f>
        <v>0</v>
      </c>
      <c r="M342" s="1">
        <f t="array" ref="M342">AD342*-1</f>
        <v>0</v>
      </c>
      <c r="N342" s="1">
        <f t="array" ref="N342">AE342*-1</f>
        <v>0</v>
      </c>
      <c r="O342" s="1">
        <f t="array" ref="O342">AF342*-1</f>
        <v>0</v>
      </c>
      <c r="P342" s="1">
        <f t="array" ref="P342">AG342*-1</f>
        <v>0</v>
      </c>
      <c r="Q342" s="1">
        <f t="array" ref="Q342">AH342*-1</f>
        <v>0</v>
      </c>
      <c r="R342" s="1">
        <f t="array" ref="R342">AI342*-1</f>
        <v>0</v>
      </c>
      <c r="S342" s="1">
        <f t="array" ref="S342">AJ342*-1</f>
        <v>0</v>
      </c>
      <c r="T342" s="1">
        <f t="array" ref="T342">AK342*-1</f>
        <v>0</v>
      </c>
      <c r="U342" s="22"/>
      <c r="V342" s="10"/>
      <c r="W342" s="12">
        <f t="array" ref="W342">0*-1</f>
        <v>0</v>
      </c>
      <c r="X342" s="12">
        <f t="array" ref="X342">0*-1</f>
        <v>0</v>
      </c>
      <c r="Y342" s="2">
        <f t="shared" si="197"/>
        <v>0</v>
      </c>
      <c r="Z342" s="1">
        <f t="array" ref="Z342">0*-1</f>
        <v>0</v>
      </c>
      <c r="AA342" s="1">
        <f t="array" ref="AA342">0*-1</f>
        <v>0</v>
      </c>
      <c r="AB342" s="1">
        <f t="array" ref="AB342">0*-1</f>
        <v>0</v>
      </c>
      <c r="AC342" s="1">
        <f t="array" ref="AC342">0*-1</f>
        <v>0</v>
      </c>
      <c r="AD342" s="1">
        <f t="array" ref="AD342">0*-1</f>
        <v>0</v>
      </c>
      <c r="AE342" s="1">
        <f t="array" ref="AE342">0*-1</f>
        <v>0</v>
      </c>
      <c r="AF342" s="1">
        <f t="array" ref="AF342">0*-1</f>
        <v>0</v>
      </c>
      <c r="AG342" s="1">
        <f t="array" ref="AG342">0*-1</f>
        <v>0</v>
      </c>
      <c r="AH342" s="1">
        <f t="array" ref="AH342">0*-1</f>
        <v>0</v>
      </c>
      <c r="AI342" s="1">
        <f t="array" ref="AI342">0*-1</f>
        <v>0</v>
      </c>
      <c r="AJ342" s="1">
        <f t="array" ref="AJ342">0*-1</f>
        <v>0</v>
      </c>
      <c r="AK342" s="1">
        <f t="array" ref="AK342">0*-1</f>
        <v>0</v>
      </c>
      <c r="AL342" s="10"/>
    </row>
    <row r="343" spans="1:38" s="44" customFormat="1" hidden="1" outlineLevel="1" x14ac:dyDescent="0.35">
      <c r="C343" s="26"/>
      <c r="F343" s="25">
        <v>7140</v>
      </c>
      <c r="G343" s="20" t="s">
        <v>70</v>
      </c>
      <c r="H343" s="2">
        <f t="shared" si="196"/>
        <v>0</v>
      </c>
      <c r="I343" s="1">
        <f t="array" ref="I343">Z343*-1</f>
        <v>0</v>
      </c>
      <c r="J343" s="1">
        <f t="array" ref="J343">AA343*-1</f>
        <v>0</v>
      </c>
      <c r="K343" s="1">
        <f t="array" ref="K343">AB343*-1</f>
        <v>0</v>
      </c>
      <c r="L343" s="1">
        <f t="array" ref="L343">AC343*-1</f>
        <v>0</v>
      </c>
      <c r="M343" s="1">
        <f t="array" ref="M343">AD343*-1</f>
        <v>0</v>
      </c>
      <c r="N343" s="1">
        <f t="array" ref="N343">AE343*-1</f>
        <v>0</v>
      </c>
      <c r="O343" s="1">
        <f t="array" ref="O343">AF343*-1</f>
        <v>0</v>
      </c>
      <c r="P343" s="1">
        <f t="array" ref="P343">AG343*-1</f>
        <v>0</v>
      </c>
      <c r="Q343" s="1">
        <f t="array" ref="Q343">AH343*-1</f>
        <v>0</v>
      </c>
      <c r="R343" s="1">
        <f t="array" ref="R343">AI343*-1</f>
        <v>0</v>
      </c>
      <c r="S343" s="1">
        <f t="array" ref="S343">AJ343*-1</f>
        <v>0</v>
      </c>
      <c r="T343" s="1">
        <f t="array" ref="T343">AK343*-1</f>
        <v>0</v>
      </c>
      <c r="U343" s="22"/>
      <c r="V343" s="10"/>
      <c r="W343" s="12">
        <f t="array" ref="W343">0*-1</f>
        <v>0</v>
      </c>
      <c r="X343" s="12">
        <f t="array" ref="X343">0*-1</f>
        <v>0</v>
      </c>
      <c r="Y343" s="2">
        <f t="shared" si="197"/>
        <v>0</v>
      </c>
      <c r="Z343" s="1">
        <f t="array" ref="Z343">0*-1</f>
        <v>0</v>
      </c>
      <c r="AA343" s="1">
        <f t="array" ref="AA343">0*-1</f>
        <v>0</v>
      </c>
      <c r="AB343" s="1">
        <f t="array" ref="AB343">0*-1</f>
        <v>0</v>
      </c>
      <c r="AC343" s="1">
        <f t="array" ref="AC343">0*-1</f>
        <v>0</v>
      </c>
      <c r="AD343" s="1">
        <f t="array" ref="AD343">0*-1</f>
        <v>0</v>
      </c>
      <c r="AE343" s="1">
        <f t="array" ref="AE343">0*-1</f>
        <v>0</v>
      </c>
      <c r="AF343" s="1">
        <f t="array" ref="AF343">0*-1</f>
        <v>0</v>
      </c>
      <c r="AG343" s="1">
        <f t="array" ref="AG343">0*-1</f>
        <v>0</v>
      </c>
      <c r="AH343" s="1">
        <f t="array" ref="AH343">0*-1</f>
        <v>0</v>
      </c>
      <c r="AI343" s="1">
        <f t="array" ref="AI343">0*-1</f>
        <v>0</v>
      </c>
      <c r="AJ343" s="1">
        <f t="array" ref="AJ343">0*-1</f>
        <v>0</v>
      </c>
      <c r="AK343" s="1">
        <f t="array" ref="AK343">0*-1</f>
        <v>0</v>
      </c>
      <c r="AL343" s="10"/>
    </row>
    <row r="344" spans="1:38" s="44" customFormat="1" hidden="1" outlineLevel="1" x14ac:dyDescent="0.35">
      <c r="C344" s="26"/>
      <c r="F344" s="25">
        <v>7145</v>
      </c>
      <c r="G344" s="20" t="s">
        <v>27</v>
      </c>
      <c r="H344" s="2">
        <f t="shared" si="196"/>
        <v>0</v>
      </c>
      <c r="I344" s="1">
        <f t="array" ref="I344">Z344*-1</f>
        <v>0</v>
      </c>
      <c r="J344" s="1">
        <f t="array" ref="J344">AA344*-1</f>
        <v>0</v>
      </c>
      <c r="K344" s="1">
        <f t="array" ref="K344">AB344*-1</f>
        <v>0</v>
      </c>
      <c r="L344" s="1">
        <f t="array" ref="L344">AC344*-1</f>
        <v>0</v>
      </c>
      <c r="M344" s="1">
        <f t="array" ref="M344">AD344*-1</f>
        <v>0</v>
      </c>
      <c r="N344" s="1">
        <f t="array" ref="N344">AE344*-1</f>
        <v>0</v>
      </c>
      <c r="O344" s="1">
        <f t="array" ref="O344">AF344*-1</f>
        <v>0</v>
      </c>
      <c r="P344" s="1">
        <f t="array" ref="P344">AG344*-1</f>
        <v>0</v>
      </c>
      <c r="Q344" s="1">
        <f t="array" ref="Q344">AH344*-1</f>
        <v>0</v>
      </c>
      <c r="R344" s="1">
        <f t="array" ref="R344">AI344*-1</f>
        <v>0</v>
      </c>
      <c r="S344" s="1">
        <f t="array" ref="S344">AJ344*-1</f>
        <v>0</v>
      </c>
      <c r="T344" s="1">
        <f t="array" ref="T344">AK344*-1</f>
        <v>0</v>
      </c>
      <c r="U344" s="22"/>
      <c r="V344" s="10"/>
      <c r="W344" s="12">
        <f t="array" ref="W344">0*-1</f>
        <v>0</v>
      </c>
      <c r="X344" s="12">
        <f t="array" ref="X344">0*-1</f>
        <v>0</v>
      </c>
      <c r="Y344" s="2">
        <f t="shared" si="197"/>
        <v>0</v>
      </c>
      <c r="Z344" s="1">
        <f t="array" ref="Z344">0*-1</f>
        <v>0</v>
      </c>
      <c r="AA344" s="1">
        <f t="array" ref="AA344">0*-1</f>
        <v>0</v>
      </c>
      <c r="AB344" s="1">
        <f t="array" ref="AB344">0*-1</f>
        <v>0</v>
      </c>
      <c r="AC344" s="1">
        <f t="array" ref="AC344">0*-1</f>
        <v>0</v>
      </c>
      <c r="AD344" s="1">
        <f t="array" ref="AD344">0*-1</f>
        <v>0</v>
      </c>
      <c r="AE344" s="1">
        <f t="array" ref="AE344">0*-1</f>
        <v>0</v>
      </c>
      <c r="AF344" s="1">
        <f t="array" ref="AF344">0*-1</f>
        <v>0</v>
      </c>
      <c r="AG344" s="1">
        <f t="array" ref="AG344">0*-1</f>
        <v>0</v>
      </c>
      <c r="AH344" s="1">
        <f t="array" ref="AH344">0*-1</f>
        <v>0</v>
      </c>
      <c r="AI344" s="1">
        <f t="array" ref="AI344">0*-1</f>
        <v>0</v>
      </c>
      <c r="AJ344" s="1">
        <f t="array" ref="AJ344">0*-1</f>
        <v>0</v>
      </c>
      <c r="AK344" s="1">
        <f t="array" ref="AK344">0*-1</f>
        <v>0</v>
      </c>
      <c r="AL344" s="10"/>
    </row>
    <row r="345" spans="1:38" s="44" customFormat="1" hidden="1" outlineLevel="1" x14ac:dyDescent="0.35">
      <c r="C345" s="26"/>
      <c r="F345" s="25">
        <v>7360</v>
      </c>
      <c r="G345" s="20" t="s">
        <v>75</v>
      </c>
      <c r="H345" s="2">
        <f t="shared" si="196"/>
        <v>0</v>
      </c>
      <c r="I345" s="1">
        <f t="array" ref="I345">Z345*-1</f>
        <v>0</v>
      </c>
      <c r="J345" s="1">
        <f t="array" ref="J345">AA345*-1</f>
        <v>0</v>
      </c>
      <c r="K345" s="1">
        <f t="array" ref="K345">AB345*-1</f>
        <v>0</v>
      </c>
      <c r="L345" s="1">
        <f t="array" ref="L345">AC345*-1</f>
        <v>0</v>
      </c>
      <c r="M345" s="1">
        <f t="array" ref="M345">AD345*-1</f>
        <v>0</v>
      </c>
      <c r="N345" s="1">
        <f t="array" ref="N345">AE345*-1</f>
        <v>0</v>
      </c>
      <c r="O345" s="1">
        <f t="array" ref="O345">AF345*-1</f>
        <v>0</v>
      </c>
      <c r="P345" s="1">
        <f t="array" ref="P345">AG345*-1</f>
        <v>0</v>
      </c>
      <c r="Q345" s="1">
        <f t="array" ref="Q345">AH345*-1</f>
        <v>0</v>
      </c>
      <c r="R345" s="1">
        <f t="array" ref="R345">AI345*-1</f>
        <v>0</v>
      </c>
      <c r="S345" s="1">
        <f t="array" ref="S345">AJ345*-1</f>
        <v>0</v>
      </c>
      <c r="T345" s="1">
        <f t="array" ref="T345">AK345*-1</f>
        <v>0</v>
      </c>
      <c r="U345" s="22"/>
      <c r="V345" s="10"/>
      <c r="W345" s="12">
        <f t="array" ref="W345">0*-1</f>
        <v>0</v>
      </c>
      <c r="X345" s="12">
        <f t="array" ref="X345">0*-1</f>
        <v>0</v>
      </c>
      <c r="Y345" s="2">
        <f t="shared" si="197"/>
        <v>0</v>
      </c>
      <c r="Z345" s="1">
        <f t="array" ref="Z345">0*-1</f>
        <v>0</v>
      </c>
      <c r="AA345" s="1">
        <f t="array" ref="AA345">0*-1</f>
        <v>0</v>
      </c>
      <c r="AB345" s="1">
        <f t="array" ref="AB345">0*-1</f>
        <v>0</v>
      </c>
      <c r="AC345" s="1">
        <f t="array" ref="AC345">0*-1</f>
        <v>0</v>
      </c>
      <c r="AD345" s="1">
        <f t="array" ref="AD345">0*-1</f>
        <v>0</v>
      </c>
      <c r="AE345" s="1">
        <f t="array" ref="AE345">0*-1</f>
        <v>0</v>
      </c>
      <c r="AF345" s="1">
        <f t="array" ref="AF345">0*-1</f>
        <v>0</v>
      </c>
      <c r="AG345" s="1">
        <f t="array" ref="AG345">0*-1</f>
        <v>0</v>
      </c>
      <c r="AH345" s="1">
        <f t="array" ref="AH345">0*-1</f>
        <v>0</v>
      </c>
      <c r="AI345" s="1">
        <f t="array" ref="AI345">0*-1</f>
        <v>0</v>
      </c>
      <c r="AJ345" s="1">
        <f t="array" ref="AJ345">0*-1</f>
        <v>0</v>
      </c>
      <c r="AK345" s="1">
        <f t="array" ref="AK345">0*-1</f>
        <v>0</v>
      </c>
      <c r="AL345" s="10"/>
    </row>
    <row r="346" spans="1:38" s="44" customFormat="1" hidden="1" outlineLevel="1" x14ac:dyDescent="0.35">
      <c r="C346" s="26"/>
      <c r="F346" s="25">
        <v>7420</v>
      </c>
      <c r="G346" s="20" t="s">
        <v>11</v>
      </c>
      <c r="H346" s="2">
        <f t="shared" si="196"/>
        <v>0</v>
      </c>
      <c r="I346" s="1">
        <f t="array" ref="I346">Z346*-1</f>
        <v>0</v>
      </c>
      <c r="J346" s="1">
        <f t="array" ref="J346">AA346*-1</f>
        <v>0</v>
      </c>
      <c r="K346" s="1">
        <f t="array" ref="K346">AB346*-1</f>
        <v>0</v>
      </c>
      <c r="L346" s="1">
        <f t="array" ref="L346">AC346*-1</f>
        <v>0</v>
      </c>
      <c r="M346" s="1">
        <f t="array" ref="M346">AD346*-1</f>
        <v>0</v>
      </c>
      <c r="N346" s="1">
        <f t="array" ref="N346">AE346*-1</f>
        <v>0</v>
      </c>
      <c r="O346" s="1">
        <f t="array" ref="O346">AF346*-1</f>
        <v>0</v>
      </c>
      <c r="P346" s="1">
        <f t="array" ref="P346">AG346*-1</f>
        <v>0</v>
      </c>
      <c r="Q346" s="1">
        <f t="array" ref="Q346">AH346*-1</f>
        <v>0</v>
      </c>
      <c r="R346" s="1">
        <f t="array" ref="R346">AI346*-1</f>
        <v>0</v>
      </c>
      <c r="S346" s="1">
        <f t="array" ref="S346">AJ346*-1</f>
        <v>0</v>
      </c>
      <c r="T346" s="1">
        <f t="array" ref="T346">AK346*-1</f>
        <v>0</v>
      </c>
      <c r="U346" s="22"/>
      <c r="V346" s="10"/>
      <c r="W346" s="12">
        <f t="array" ref="W346">0*-1</f>
        <v>0</v>
      </c>
      <c r="X346" s="12">
        <f t="array" ref="X346">0*-1</f>
        <v>0</v>
      </c>
      <c r="Y346" s="2">
        <f t="shared" si="197"/>
        <v>0</v>
      </c>
      <c r="Z346" s="1">
        <f t="array" ref="Z346">0*-1</f>
        <v>0</v>
      </c>
      <c r="AA346" s="1">
        <f t="array" ref="AA346">0*-1</f>
        <v>0</v>
      </c>
      <c r="AB346" s="1">
        <f t="array" ref="AB346">0*-1</f>
        <v>0</v>
      </c>
      <c r="AC346" s="1">
        <f t="array" ref="AC346">0*-1</f>
        <v>0</v>
      </c>
      <c r="AD346" s="1">
        <f t="array" ref="AD346">0*-1</f>
        <v>0</v>
      </c>
      <c r="AE346" s="1">
        <f t="array" ref="AE346">0*-1</f>
        <v>0</v>
      </c>
      <c r="AF346" s="1">
        <f t="array" ref="AF346">0*-1</f>
        <v>0</v>
      </c>
      <c r="AG346" s="1">
        <f t="array" ref="AG346">0*-1</f>
        <v>0</v>
      </c>
      <c r="AH346" s="1">
        <f t="array" ref="AH346">0*-1</f>
        <v>0</v>
      </c>
      <c r="AI346" s="1">
        <f t="array" ref="AI346">0*-1</f>
        <v>0</v>
      </c>
      <c r="AJ346" s="1">
        <f t="array" ref="AJ346">0*-1</f>
        <v>0</v>
      </c>
      <c r="AK346" s="1">
        <f t="array" ref="AK346">0*-1</f>
        <v>0</v>
      </c>
      <c r="AL346" s="10"/>
    </row>
    <row r="347" spans="1:38" s="44" customFormat="1" hidden="1" outlineLevel="1" x14ac:dyDescent="0.35">
      <c r="C347" s="26"/>
      <c r="F347" s="25">
        <v>7770</v>
      </c>
      <c r="G347" s="20" t="s">
        <v>8</v>
      </c>
      <c r="H347" s="2">
        <f t="shared" si="196"/>
        <v>0</v>
      </c>
      <c r="I347" s="1">
        <f t="array" ref="I347">Z347*-1</f>
        <v>0</v>
      </c>
      <c r="J347" s="1">
        <f t="array" ref="J347">AA347*-1</f>
        <v>0</v>
      </c>
      <c r="K347" s="1">
        <f t="array" ref="K347">AB347*-1</f>
        <v>0</v>
      </c>
      <c r="L347" s="1">
        <f t="array" ref="L347">AC347*-1</f>
        <v>0</v>
      </c>
      <c r="M347" s="1">
        <f t="array" ref="M347">AD347*-1</f>
        <v>0</v>
      </c>
      <c r="N347" s="1">
        <f t="array" ref="N347">AE347*-1</f>
        <v>0</v>
      </c>
      <c r="O347" s="1">
        <f t="array" ref="O347">AF347*-1</f>
        <v>0</v>
      </c>
      <c r="P347" s="1">
        <f t="array" ref="P347">AG347*-1</f>
        <v>0</v>
      </c>
      <c r="Q347" s="1">
        <f t="array" ref="Q347">AH347*-1</f>
        <v>0</v>
      </c>
      <c r="R347" s="1">
        <f t="array" ref="R347">AI347*-1</f>
        <v>0</v>
      </c>
      <c r="S347" s="1">
        <f t="array" ref="S347">AJ347*-1</f>
        <v>0</v>
      </c>
      <c r="T347" s="1">
        <f t="array" ref="T347">AK347*-1</f>
        <v>0</v>
      </c>
      <c r="U347" s="22"/>
      <c r="V347" s="10"/>
      <c r="W347" s="12">
        <f t="array" ref="W347">0*-1</f>
        <v>0</v>
      </c>
      <c r="X347" s="12">
        <f t="array" ref="X347">0*-1</f>
        <v>0</v>
      </c>
      <c r="Y347" s="2">
        <f t="shared" si="197"/>
        <v>0</v>
      </c>
      <c r="Z347" s="1">
        <f t="array" ref="Z347">0*-1</f>
        <v>0</v>
      </c>
      <c r="AA347" s="1">
        <f t="array" ref="AA347">0*-1</f>
        <v>0</v>
      </c>
      <c r="AB347" s="1">
        <f t="array" ref="AB347">0*-1</f>
        <v>0</v>
      </c>
      <c r="AC347" s="1">
        <f t="array" ref="AC347">0*-1</f>
        <v>0</v>
      </c>
      <c r="AD347" s="1">
        <f t="array" ref="AD347">0*-1</f>
        <v>0</v>
      </c>
      <c r="AE347" s="1">
        <f t="array" ref="AE347">0*-1</f>
        <v>0</v>
      </c>
      <c r="AF347" s="1">
        <f t="array" ref="AF347">0*-1</f>
        <v>0</v>
      </c>
      <c r="AG347" s="1">
        <f t="array" ref="AG347">0*-1</f>
        <v>0</v>
      </c>
      <c r="AH347" s="1">
        <f t="array" ref="AH347">0*-1</f>
        <v>0</v>
      </c>
      <c r="AI347" s="1">
        <f t="array" ref="AI347">0*-1</f>
        <v>0</v>
      </c>
      <c r="AJ347" s="1">
        <f t="array" ref="AJ347">0*-1</f>
        <v>0</v>
      </c>
      <c r="AK347" s="1">
        <f t="array" ref="AK347">0*-1</f>
        <v>0</v>
      </c>
      <c r="AL347" s="10"/>
    </row>
    <row r="348" spans="1:38" s="44" customFormat="1" ht="15.65" customHeight="1" collapsed="1" x14ac:dyDescent="0.35">
      <c r="A348" s="6">
        <f t="array" ref="A348">IFERROR(93090107,"0")</f>
        <v>93090107</v>
      </c>
      <c r="B348" s="6" t="s">
        <v>38</v>
      </c>
      <c r="C348" s="8">
        <f>IF(A348="","0",A348)</f>
        <v>93090107</v>
      </c>
      <c r="D348" s="24" t="str">
        <f>IF(C348="0","(Ingen Verdi)",B348)</f>
        <v>Årsmøte NFF Region Vest 2022</v>
      </c>
      <c r="E348" s="18">
        <v>930</v>
      </c>
      <c r="H348" s="2">
        <f t="shared" ref="H348:H349" si="205">SUM(I348:T348)</f>
        <v>0</v>
      </c>
      <c r="I348" s="2">
        <f t="shared" ref="I348:T348" si="206">SUM(0)+SUM(I323)+SUM(I324)+SUM(0)+SUM(I325)+SUM(0)+SUM(I326)+SUM(0)+SUM(0)+SUM(I327)+SUM(I328)+SUM(I329)+SUM(I330)+SUM(I331:I347)</f>
        <v>0</v>
      </c>
      <c r="J348" s="2">
        <f t="shared" si="206"/>
        <v>0</v>
      </c>
      <c r="K348" s="2">
        <f t="shared" si="206"/>
        <v>0</v>
      </c>
      <c r="L348" s="2">
        <f t="shared" si="206"/>
        <v>0</v>
      </c>
      <c r="M348" s="2">
        <f t="shared" si="206"/>
        <v>0</v>
      </c>
      <c r="N348" s="2">
        <f t="shared" si="206"/>
        <v>0</v>
      </c>
      <c r="O348" s="2">
        <f t="shared" si="206"/>
        <v>0</v>
      </c>
      <c r="P348" s="2">
        <f t="shared" si="206"/>
        <v>0</v>
      </c>
      <c r="Q348" s="2">
        <f t="shared" si="206"/>
        <v>0</v>
      </c>
      <c r="R348" s="2">
        <f t="shared" si="206"/>
        <v>0</v>
      </c>
      <c r="S348" s="2">
        <f t="shared" si="206"/>
        <v>0</v>
      </c>
      <c r="T348" s="2">
        <f t="shared" si="206"/>
        <v>0</v>
      </c>
      <c r="U348" s="21"/>
      <c r="V348" s="19"/>
      <c r="W348" s="2">
        <f t="shared" ref="W348:X348" si="207">SUM(0)+SUM(W323)+SUM(W324)+SUM(0)+SUM(W325)+SUM(0)+SUM(W326)+SUM(0)+SUM(0)+SUM(W327)+SUM(W328)+SUM(W329)+SUM(W330)+SUM(W331:W347)</f>
        <v>0</v>
      </c>
      <c r="X348" s="2">
        <f t="shared" si="207"/>
        <v>0</v>
      </c>
      <c r="Y348" s="2">
        <f>SUM(Z348:AK348)</f>
        <v>0</v>
      </c>
      <c r="Z348" s="2">
        <f t="shared" ref="Z348:AK348" si="208">SUM(0)+SUM(Z323)+SUM(Z324)+SUM(0)+SUM(Z325)+SUM(0)+SUM(Z326)+SUM(0)+SUM(0)+SUM(Z327)+SUM(Z328)+SUM(Z329)+SUM(Z330)+SUM(Z331:Z347)</f>
        <v>0</v>
      </c>
      <c r="AA348" s="2">
        <f t="shared" si="208"/>
        <v>0</v>
      </c>
      <c r="AB348" s="2">
        <f t="shared" si="208"/>
        <v>0</v>
      </c>
      <c r="AC348" s="2">
        <f t="shared" si="208"/>
        <v>0</v>
      </c>
      <c r="AD348" s="2">
        <f t="shared" si="208"/>
        <v>0</v>
      </c>
      <c r="AE348" s="2">
        <f t="shared" si="208"/>
        <v>0</v>
      </c>
      <c r="AF348" s="2">
        <f t="shared" si="208"/>
        <v>0</v>
      </c>
      <c r="AG348" s="2">
        <f t="shared" si="208"/>
        <v>0</v>
      </c>
      <c r="AH348" s="2">
        <f t="shared" si="208"/>
        <v>0</v>
      </c>
      <c r="AI348" s="2">
        <f t="shared" si="208"/>
        <v>0</v>
      </c>
      <c r="AJ348" s="2">
        <f t="shared" si="208"/>
        <v>0</v>
      </c>
      <c r="AK348" s="2">
        <f t="shared" si="208"/>
        <v>0</v>
      </c>
    </row>
    <row r="349" spans="1:38" s="44" customFormat="1" ht="15" thickBot="1" x14ac:dyDescent="0.4">
      <c r="F349" s="6" t="s">
        <v>0</v>
      </c>
      <c r="G349" s="51"/>
      <c r="H349" s="2">
        <f t="shared" si="205"/>
        <v>-245750.71400000001</v>
      </c>
      <c r="I349" s="2">
        <f>SUM(OSRRefI25x_0)</f>
        <v>-245750.71400000001</v>
      </c>
      <c r="J349" s="2">
        <f>SUM(OSRRefI25x_1)</f>
        <v>0</v>
      </c>
      <c r="K349" s="2">
        <f>SUM(OSRRefI25x_2)</f>
        <v>0</v>
      </c>
      <c r="L349" s="2">
        <f>SUM(OSRRefI25x_3)</f>
        <v>0</v>
      </c>
      <c r="M349" s="2">
        <f>SUM(OSRRefI25x_4)</f>
        <v>0</v>
      </c>
      <c r="N349" s="2">
        <f>SUM(OSRRefI25x_5)</f>
        <v>0</v>
      </c>
      <c r="O349" s="2">
        <f>SUM(OSRRefI25x_6)</f>
        <v>0</v>
      </c>
      <c r="P349" s="2">
        <f>SUM(OSRRefI25x_7)</f>
        <v>0</v>
      </c>
      <c r="Q349" s="2">
        <f>SUM(OSRRefI25x_8)</f>
        <v>0</v>
      </c>
      <c r="R349" s="2">
        <f>SUM(OSRRefI25x_9)</f>
        <v>0</v>
      </c>
      <c r="S349" s="2">
        <f>SUM(OSRRefI25x_10)</f>
        <v>0</v>
      </c>
      <c r="T349" s="2">
        <f>SUM(OSRRefI25x_11)</f>
        <v>0</v>
      </c>
      <c r="U349" s="2"/>
      <c r="V349" s="10"/>
      <c r="W349" s="2">
        <f>SUM(OSRRefL25x_0)</f>
        <v>-138379.32999999999</v>
      </c>
      <c r="X349" s="2">
        <f>SUM(OSRRefM25x_0)</f>
        <v>-245241.49750000003</v>
      </c>
      <c r="Y349" s="2">
        <f>SUM(OSRRefO26x)</f>
        <v>245750.71400000001</v>
      </c>
      <c r="Z349" s="2">
        <f>SUM(OSRRefO25x_0)</f>
        <v>245750.71400000001</v>
      </c>
      <c r="AA349" s="2">
        <f>SUM(OSRRefO25x_1)</f>
        <v>0</v>
      </c>
      <c r="AB349" s="2">
        <f>SUM(OSRRefO25x_2)</f>
        <v>0</v>
      </c>
      <c r="AC349" s="2">
        <f>SUM(OSRRefO25x_3)</f>
        <v>0</v>
      </c>
      <c r="AD349" s="2">
        <f>SUM(OSRRefO25x_4)</f>
        <v>0</v>
      </c>
      <c r="AE349" s="2">
        <f>SUM(OSRRefO25x_5)</f>
        <v>0</v>
      </c>
      <c r="AF349" s="2">
        <f>SUM(OSRRefO25x_6)</f>
        <v>0</v>
      </c>
      <c r="AG349" s="2">
        <f>SUM(OSRRefO25x_7)</f>
        <v>0</v>
      </c>
      <c r="AH349" s="2">
        <f>SUM(OSRRefO25x_8)</f>
        <v>0</v>
      </c>
      <c r="AI349" s="2">
        <f>SUM(OSRRefO25x_9)</f>
        <v>0</v>
      </c>
      <c r="AJ349" s="2">
        <f>SUM(OSRRefO25x_10)</f>
        <v>0</v>
      </c>
      <c r="AK349" s="2">
        <f>SUM(OSRRefO25x_11)</f>
        <v>0</v>
      </c>
      <c r="AL349" s="2"/>
    </row>
    <row r="350" spans="1:38" s="50" customFormat="1" ht="21.65" customHeight="1" thickTop="1" x14ac:dyDescent="0.35">
      <c r="F350" s="54"/>
      <c r="G350" s="49"/>
      <c r="H350" s="1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17"/>
      <c r="V350" s="53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</row>
    <row r="351" spans="1:38" ht="6.65" customHeight="1" x14ac:dyDescent="0.35"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</row>
    <row r="352" spans="1:38" x14ac:dyDescent="0.35"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</row>
    <row r="353" spans="9:20" x14ac:dyDescent="0.35"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</row>
  </sheetData>
  <mergeCells count="1">
    <mergeCell ref="I7:U7"/>
  </mergeCells>
  <pageMargins left="0.7" right="0.7" top="0.75" bottom="0.75" header="0.3" footer="0.3"/>
  <pageSetup scale="77" orientation="landscape" verticalDpi="597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9"/>
  <sheetViews>
    <sheetView zoomScale="94" workbookViewId="0">
      <selection sqref="A1:D1"/>
    </sheetView>
  </sheetViews>
  <sheetFormatPr baseColWidth="10" defaultColWidth="9.1796875" defaultRowHeight="14.5" outlineLevelRow="1" x14ac:dyDescent="0.35"/>
  <cols>
    <col min="1" max="1" width="26" bestFit="1" customWidth="1"/>
    <col min="2" max="2" width="11.7265625" bestFit="1" customWidth="1"/>
    <col min="3" max="3" width="12" bestFit="1" customWidth="1"/>
    <col min="4" max="5" width="17.26953125" customWidth="1"/>
    <col min="15" max="15" width="11.54296875" hidden="1" customWidth="1"/>
    <col min="16" max="16" width="43" hidden="1" customWidth="1"/>
  </cols>
  <sheetData>
    <row r="1" spans="1:18" ht="21" x14ac:dyDescent="0.5">
      <c r="A1" s="56" t="s">
        <v>18</v>
      </c>
      <c r="B1" s="56"/>
      <c r="C1" s="56"/>
      <c r="D1" s="56"/>
      <c r="O1" s="32" t="s">
        <v>92</v>
      </c>
      <c r="P1" s="32" t="s">
        <v>2</v>
      </c>
      <c r="Q1" s="32"/>
      <c r="R1" s="32"/>
    </row>
    <row r="2" spans="1:18" ht="21" x14ac:dyDescent="0.5">
      <c r="A2" s="37"/>
      <c r="B2" s="37"/>
      <c r="C2" s="39"/>
      <c r="D2" s="39"/>
      <c r="O2" s="32">
        <v>910</v>
      </c>
      <c r="P2" s="32" t="s">
        <v>65</v>
      </c>
      <c r="Q2" s="40"/>
      <c r="R2" s="40"/>
    </row>
    <row r="3" spans="1:18" ht="21" x14ac:dyDescent="0.5">
      <c r="A3" s="37">
        <v>930</v>
      </c>
      <c r="B3" s="37" t="str">
        <f>VLOOKUP(A3,O:P,2,0)</f>
        <v>Region Vest</v>
      </c>
      <c r="C3" s="39"/>
      <c r="D3" s="39"/>
      <c r="O3" s="32">
        <v>920</v>
      </c>
      <c r="P3" s="32" t="s">
        <v>9</v>
      </c>
      <c r="Q3" s="40"/>
      <c r="R3" s="40"/>
    </row>
    <row r="4" spans="1:18" x14ac:dyDescent="0.35">
      <c r="O4" s="32">
        <v>930</v>
      </c>
      <c r="P4" s="32" t="s">
        <v>93</v>
      </c>
      <c r="Q4" s="40"/>
      <c r="R4" s="40"/>
    </row>
    <row r="5" spans="1:18" s="16" customFormat="1" x14ac:dyDescent="0.35">
      <c r="A5" s="33" t="s">
        <v>62</v>
      </c>
      <c r="B5" s="33" t="s">
        <v>50</v>
      </c>
      <c r="C5" s="33" t="s">
        <v>17</v>
      </c>
      <c r="D5" s="41" t="s">
        <v>66</v>
      </c>
      <c r="E5" s="41" t="s">
        <v>58</v>
      </c>
      <c r="O5" s="32">
        <v>940</v>
      </c>
      <c r="P5" s="32" t="s">
        <v>69</v>
      </c>
      <c r="Q5" s="40"/>
      <c r="R5" s="40"/>
    </row>
    <row r="6" spans="1:18" x14ac:dyDescent="0.35">
      <c r="A6" s="33"/>
      <c r="B6" s="33"/>
      <c r="C6" s="33"/>
      <c r="D6" s="41">
        <v>2023</v>
      </c>
      <c r="E6" s="41">
        <v>2024</v>
      </c>
      <c r="O6" s="32">
        <v>950</v>
      </c>
      <c r="P6" s="32" t="s">
        <v>83</v>
      </c>
      <c r="Q6" s="40"/>
      <c r="R6" s="40"/>
    </row>
    <row r="7" spans="1:18" x14ac:dyDescent="0.35">
      <c r="O7" s="32">
        <v>950</v>
      </c>
      <c r="P7" s="32" t="s">
        <v>83</v>
      </c>
      <c r="Q7" s="40"/>
      <c r="R7" s="40"/>
    </row>
    <row r="8" spans="1:18" s="16" customFormat="1" ht="15" thickBot="1" x14ac:dyDescent="0.4">
      <c r="A8" s="5" t="s">
        <v>89</v>
      </c>
      <c r="B8" s="5"/>
      <c r="C8" s="5"/>
      <c r="D8" s="14">
        <f t="shared" ref="D8:E8" si="0">SUM(0)</f>
        <v>0</v>
      </c>
      <c r="E8" s="14">
        <f t="shared" si="0"/>
        <v>0</v>
      </c>
      <c r="O8" s="32">
        <v>540</v>
      </c>
      <c r="P8" s="32" t="s">
        <v>100</v>
      </c>
      <c r="Q8" s="40"/>
      <c r="R8" s="40"/>
    </row>
    <row r="9" spans="1:18" ht="15" thickTop="1" x14ac:dyDescent="0.35">
      <c r="A9" s="7"/>
      <c r="B9" s="7"/>
      <c r="C9" s="7"/>
      <c r="D9" s="9"/>
      <c r="E9" s="9"/>
      <c r="O9" s="32">
        <v>550</v>
      </c>
      <c r="P9" s="32" t="s">
        <v>79</v>
      </c>
      <c r="Q9" s="40"/>
      <c r="R9" s="40"/>
    </row>
    <row r="10" spans="1:18" s="16" customFormat="1" ht="15" thickBot="1" x14ac:dyDescent="0.4">
      <c r="A10" s="5" t="s">
        <v>68</v>
      </c>
      <c r="B10" s="5"/>
      <c r="C10" s="5"/>
      <c r="D10" s="14">
        <f t="shared" ref="D10:E10" si="1">SUM(D11:D12)</f>
        <v>-11325</v>
      </c>
      <c r="E10" s="14">
        <f t="shared" si="1"/>
        <v>60000</v>
      </c>
      <c r="O10" s="32">
        <v>555</v>
      </c>
      <c r="P10" s="32" t="s">
        <v>101</v>
      </c>
      <c r="Q10" s="40"/>
      <c r="R10" s="40"/>
    </row>
    <row r="11" spans="1:18" ht="15.75" hidden="1" customHeight="1" outlineLevel="1" thickTop="1" x14ac:dyDescent="0.35">
      <c r="A11" s="7"/>
      <c r="B11" s="7">
        <v>4202</v>
      </c>
      <c r="C11" s="7" t="s">
        <v>5</v>
      </c>
      <c r="D11" s="29">
        <f t="array" ref="D11">7825*-1</f>
        <v>-7825</v>
      </c>
      <c r="E11" s="29">
        <f t="array" ref="E11">0*-1</f>
        <v>0</v>
      </c>
      <c r="I11" s="15"/>
      <c r="O11" s="32">
        <v>560</v>
      </c>
      <c r="P11" s="32" t="s">
        <v>3</v>
      </c>
      <c r="Q11" s="40"/>
      <c r="R11" s="40"/>
    </row>
    <row r="12" spans="1:18" ht="15.75" hidden="1" customHeight="1" outlineLevel="1" thickTop="1" x14ac:dyDescent="0.35">
      <c r="A12" s="7"/>
      <c r="B12" s="7">
        <v>4540</v>
      </c>
      <c r="C12" s="7" t="s">
        <v>95</v>
      </c>
      <c r="D12" s="29">
        <f t="array" ref="D12">3500*-1</f>
        <v>-3500</v>
      </c>
      <c r="E12" s="29">
        <f t="array" ref="E12">-60000*-1</f>
        <v>60000</v>
      </c>
      <c r="I12" s="15"/>
      <c r="O12" s="32">
        <v>560</v>
      </c>
      <c r="P12" s="32" t="s">
        <v>3</v>
      </c>
      <c r="Q12" s="40"/>
      <c r="R12" s="40"/>
    </row>
    <row r="13" spans="1:18" ht="15" collapsed="1" thickTop="1" x14ac:dyDescent="0.35">
      <c r="A13" s="7"/>
      <c r="B13" s="7"/>
      <c r="C13" s="7"/>
      <c r="D13" s="9"/>
      <c r="E13" s="9"/>
      <c r="I13" s="15"/>
      <c r="O13" s="32">
        <v>565</v>
      </c>
      <c r="P13" s="32" t="s">
        <v>26</v>
      </c>
      <c r="Q13" s="40"/>
      <c r="R13" s="40"/>
    </row>
    <row r="14" spans="1:18" s="16" customFormat="1" ht="15" thickBot="1" x14ac:dyDescent="0.4">
      <c r="A14" s="5" t="s">
        <v>1</v>
      </c>
      <c r="B14" s="5"/>
      <c r="C14" s="5"/>
      <c r="D14" s="14">
        <f t="shared" ref="D14:E14" si="2">SUM(D15:D16)</f>
        <v>-42570.8</v>
      </c>
      <c r="E14" s="14">
        <f t="shared" si="2"/>
        <v>85750.714000000007</v>
      </c>
      <c r="O14" s="32">
        <v>570</v>
      </c>
      <c r="P14" s="32" t="s">
        <v>51</v>
      </c>
      <c r="Q14" s="40"/>
      <c r="R14" s="40"/>
    </row>
    <row r="15" spans="1:18" ht="15.75" hidden="1" customHeight="1" outlineLevel="1" thickTop="1" x14ac:dyDescent="0.35">
      <c r="A15" s="7"/>
      <c r="B15" s="7">
        <v>5060</v>
      </c>
      <c r="C15" s="7" t="s">
        <v>20</v>
      </c>
      <c r="D15" s="29">
        <f t="array" ref="D15">37232*-1</f>
        <v>-37232</v>
      </c>
      <c r="E15" s="29">
        <f t="array" ref="E15">-75154*-1</f>
        <v>75154</v>
      </c>
      <c r="I15" s="15"/>
      <c r="O15" s="32">
        <v>575</v>
      </c>
      <c r="P15" s="32" t="s">
        <v>80</v>
      </c>
      <c r="Q15" s="40"/>
      <c r="R15" s="40"/>
    </row>
    <row r="16" spans="1:18" ht="15.75" hidden="1" customHeight="1" outlineLevel="1" thickTop="1" x14ac:dyDescent="0.35">
      <c r="A16" s="7"/>
      <c r="B16" s="7">
        <v>5400</v>
      </c>
      <c r="C16" s="7" t="s">
        <v>53</v>
      </c>
      <c r="D16" s="29">
        <f t="array" ref="D16">5338.8*-1</f>
        <v>-5338.8</v>
      </c>
      <c r="E16" s="29">
        <f t="array" ref="E16">-10596.714*-1</f>
        <v>10596.714</v>
      </c>
      <c r="I16" s="15"/>
      <c r="O16" s="32">
        <v>575</v>
      </c>
      <c r="P16" s="32" t="s">
        <v>80</v>
      </c>
      <c r="Q16" s="40"/>
      <c r="R16" s="40"/>
    </row>
    <row r="17" spans="1:18" ht="15" collapsed="1" thickTop="1" x14ac:dyDescent="0.35">
      <c r="A17" s="7"/>
      <c r="B17" s="7"/>
      <c r="C17" s="7"/>
      <c r="D17" s="9"/>
      <c r="E17" s="9"/>
      <c r="O17" s="32">
        <v>580</v>
      </c>
      <c r="P17" s="32" t="s">
        <v>43</v>
      </c>
      <c r="Q17" s="40"/>
      <c r="R17" s="40"/>
    </row>
    <row r="18" spans="1:18" s="16" customFormat="1" ht="15" thickBot="1" x14ac:dyDescent="0.4">
      <c r="A18" s="5" t="s">
        <v>42</v>
      </c>
      <c r="B18" s="5"/>
      <c r="C18" s="5"/>
      <c r="D18" s="14">
        <f t="shared" ref="D18:E18" si="3">SUM(D19:D28)</f>
        <v>-99291.530000000013</v>
      </c>
      <c r="E18" s="14">
        <f t="shared" si="3"/>
        <v>100000</v>
      </c>
      <c r="I18" s="30"/>
    </row>
    <row r="19" spans="1:18" ht="15" hidden="1" outlineLevel="1" thickTop="1" x14ac:dyDescent="0.35">
      <c r="A19" s="7"/>
      <c r="B19" s="7">
        <v>6300</v>
      </c>
      <c r="C19" s="7" t="s">
        <v>96</v>
      </c>
      <c r="D19" s="29">
        <f t="array" ref="D19">0*-1</f>
        <v>0</v>
      </c>
      <c r="E19" s="29">
        <f t="array" ref="E19">-45000*-1</f>
        <v>45000</v>
      </c>
    </row>
    <row r="20" spans="1:18" ht="15" hidden="1" outlineLevel="1" thickTop="1" x14ac:dyDescent="0.35">
      <c r="A20" s="7"/>
      <c r="B20" s="7">
        <v>6560</v>
      </c>
      <c r="C20" s="7" t="s">
        <v>85</v>
      </c>
      <c r="D20" s="29">
        <f t="array" ref="D20">4750*-1</f>
        <v>-4750</v>
      </c>
      <c r="E20" s="29">
        <f t="array" ref="E20">0*-1</f>
        <v>0</v>
      </c>
    </row>
    <row r="21" spans="1:18" ht="15" hidden="1" outlineLevel="1" thickTop="1" x14ac:dyDescent="0.35">
      <c r="A21" s="7"/>
      <c r="B21" s="7">
        <v>6800</v>
      </c>
      <c r="C21" s="7" t="s">
        <v>45</v>
      </c>
      <c r="D21" s="29">
        <f t="array" ref="D21">-1.13686837721616E-13*-1</f>
        <v>1.13686837721616E-13</v>
      </c>
      <c r="E21" s="29">
        <f t="array" ref="E21">0*-1</f>
        <v>0</v>
      </c>
    </row>
    <row r="22" spans="1:18" ht="15" hidden="1" outlineLevel="1" thickTop="1" x14ac:dyDescent="0.35">
      <c r="A22" s="7"/>
      <c r="B22" s="7">
        <v>6860</v>
      </c>
      <c r="C22" s="7" t="s">
        <v>86</v>
      </c>
      <c r="D22" s="29">
        <f t="array" ref="D22">10250*-1</f>
        <v>-10250</v>
      </c>
      <c r="E22" s="29">
        <f t="array" ref="E22">0*-1</f>
        <v>0</v>
      </c>
    </row>
    <row r="23" spans="1:18" ht="15" hidden="1" outlineLevel="1" thickTop="1" x14ac:dyDescent="0.35">
      <c r="A23" s="7"/>
      <c r="B23" s="7">
        <v>7100</v>
      </c>
      <c r="C23" s="7" t="s">
        <v>46</v>
      </c>
      <c r="D23" s="29">
        <f t="array" ref="D23">4804.97*-1</f>
        <v>-4804.97</v>
      </c>
      <c r="E23" s="29">
        <f t="array" ref="E23">0*-1</f>
        <v>0</v>
      </c>
    </row>
    <row r="24" spans="1:18" ht="15" hidden="1" outlineLevel="1" thickTop="1" x14ac:dyDescent="0.35">
      <c r="A24" s="7"/>
      <c r="B24" s="7">
        <v>7140</v>
      </c>
      <c r="C24" s="7" t="s">
        <v>70</v>
      </c>
      <c r="D24" s="29">
        <f t="array" ref="D24">70628.96*-1</f>
        <v>-70628.960000000006</v>
      </c>
      <c r="E24" s="29">
        <f t="array" ref="E24">-30000*-1</f>
        <v>30000</v>
      </c>
    </row>
    <row r="25" spans="1:18" ht="15" hidden="1" outlineLevel="1" thickTop="1" x14ac:dyDescent="0.35">
      <c r="A25" s="7"/>
      <c r="B25" s="7">
        <v>7145</v>
      </c>
      <c r="C25" s="7" t="s">
        <v>27</v>
      </c>
      <c r="D25" s="29">
        <f t="array" ref="D25">6090*-1</f>
        <v>-6090</v>
      </c>
      <c r="E25" s="29">
        <f t="array" ref="E25">-15000*-1</f>
        <v>15000</v>
      </c>
    </row>
    <row r="26" spans="1:18" ht="15" hidden="1" outlineLevel="1" thickTop="1" x14ac:dyDescent="0.35">
      <c r="A26" s="7"/>
      <c r="B26" s="7">
        <v>7160</v>
      </c>
      <c r="C26" s="7" t="s">
        <v>28</v>
      </c>
      <c r="D26" s="29">
        <f t="array" ref="D26">2439*-1</f>
        <v>-2439</v>
      </c>
      <c r="E26" s="29">
        <f t="array" ref="E26">0*-1</f>
        <v>0</v>
      </c>
    </row>
    <row r="27" spans="1:18" ht="15" hidden="1" outlineLevel="1" thickTop="1" x14ac:dyDescent="0.35">
      <c r="A27" s="7"/>
      <c r="B27" s="7">
        <v>7360</v>
      </c>
      <c r="C27" s="7" t="s">
        <v>75</v>
      </c>
      <c r="D27" s="29">
        <f t="array" ref="D27">328.6*-1</f>
        <v>-328.6</v>
      </c>
      <c r="E27" s="29">
        <f t="array" ref="E27">-10000*-1</f>
        <v>10000</v>
      </c>
    </row>
    <row r="28" spans="1:18" ht="15" hidden="1" outlineLevel="1" thickTop="1" x14ac:dyDescent="0.35">
      <c r="A28" s="7"/>
      <c r="B28" s="7">
        <v>7420</v>
      </c>
      <c r="C28" s="7" t="s">
        <v>11</v>
      </c>
      <c r="D28" s="29">
        <f t="array" ref="D28">1.13686837721616E-13*-1</f>
        <v>-1.13686837721616E-13</v>
      </c>
      <c r="E28" s="29">
        <f t="array" ref="E28">0*-1</f>
        <v>0</v>
      </c>
    </row>
    <row r="29" spans="1:18" ht="15" collapsed="1" thickTop="1" x14ac:dyDescent="0.35">
      <c r="A29" s="7"/>
      <c r="B29" s="7"/>
      <c r="C29" s="7"/>
      <c r="D29" s="9"/>
      <c r="E29" s="9"/>
    </row>
    <row r="30" spans="1:18" s="16" customFormat="1" ht="15" thickBot="1" x14ac:dyDescent="0.4">
      <c r="A30" s="5" t="s">
        <v>90</v>
      </c>
      <c r="B30" s="5"/>
      <c r="C30" s="5"/>
      <c r="D30" s="14">
        <f t="shared" ref="D30:E30" si="4">SUM(D18)+SUM(D14)+SUM(D10)</f>
        <v>-153187.33000000002</v>
      </c>
      <c r="E30" s="14">
        <f t="shared" si="4"/>
        <v>245750.71400000001</v>
      </c>
      <c r="I30" s="30"/>
    </row>
    <row r="31" spans="1:18" ht="15" thickTop="1" x14ac:dyDescent="0.35">
      <c r="A31" s="7"/>
      <c r="B31" s="7"/>
      <c r="C31" s="7"/>
      <c r="D31" s="9"/>
      <c r="E31" s="9"/>
      <c r="I31" s="15"/>
    </row>
    <row r="32" spans="1:18" s="16" customFormat="1" ht="15" thickBot="1" x14ac:dyDescent="0.4">
      <c r="A32" s="5" t="s">
        <v>78</v>
      </c>
      <c r="B32" s="5"/>
      <c r="C32" s="5"/>
      <c r="D32" s="31">
        <f t="shared" ref="D32:E32" si="5">SUM(D30)+SUM(D8)</f>
        <v>-153187.33000000002</v>
      </c>
      <c r="E32" s="31">
        <f t="shared" si="5"/>
        <v>245750.71400000001</v>
      </c>
      <c r="I32" s="30"/>
    </row>
    <row r="33" spans="1:9" ht="15" thickTop="1" x14ac:dyDescent="0.35">
      <c r="A33" s="7"/>
      <c r="B33" s="7"/>
      <c r="C33" s="7"/>
      <c r="D33" s="9"/>
      <c r="E33" s="9"/>
      <c r="I33" s="15"/>
    </row>
    <row r="34" spans="1:9" s="16" customFormat="1" ht="15" thickBot="1" x14ac:dyDescent="0.4">
      <c r="A34" s="5" t="s">
        <v>91</v>
      </c>
      <c r="B34" s="5"/>
      <c r="C34" s="5"/>
      <c r="D34" s="14">
        <f t="shared" ref="D34:E34" si="6">SUM(0)</f>
        <v>0</v>
      </c>
      <c r="E34" s="14">
        <f t="shared" si="6"/>
        <v>0</v>
      </c>
      <c r="I34" s="30"/>
    </row>
    <row r="35" spans="1:9" ht="15" thickTop="1" x14ac:dyDescent="0.35">
      <c r="A35" s="7"/>
      <c r="B35" s="7"/>
      <c r="C35" s="7"/>
      <c r="D35" s="9"/>
      <c r="E35" s="9"/>
    </row>
    <row r="36" spans="1:9" s="16" customFormat="1" ht="15" thickBot="1" x14ac:dyDescent="0.4">
      <c r="A36" s="5" t="s">
        <v>57</v>
      </c>
      <c r="B36" s="5"/>
      <c r="C36" s="5"/>
      <c r="D36" s="31">
        <f t="shared" ref="D36:E36" si="7">SUM(D32)+SUM(D34)</f>
        <v>-153187.33000000002</v>
      </c>
      <c r="E36" s="31">
        <f t="shared" si="7"/>
        <v>245750.71400000001</v>
      </c>
      <c r="I36" s="30"/>
    </row>
    <row r="37" spans="1:9" ht="15" thickTop="1" x14ac:dyDescent="0.35">
      <c r="I37" s="15"/>
    </row>
    <row r="38" spans="1:9" x14ac:dyDescent="0.35">
      <c r="I38" s="15"/>
    </row>
    <row r="39" spans="1:9" x14ac:dyDescent="0.35">
      <c r="I39" s="15"/>
    </row>
  </sheetData>
  <mergeCells count="1">
    <mergeCell ref="A1:D1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5"/>
  <sheetViews>
    <sheetView zoomScale="94" workbookViewId="0">
      <selection activeCell="E6" sqref="E6"/>
    </sheetView>
  </sheetViews>
  <sheetFormatPr baseColWidth="10" defaultColWidth="9.1796875" defaultRowHeight="14.5" outlineLevelRow="1" x14ac:dyDescent="0.35"/>
  <cols>
    <col min="1" max="1" width="26" bestFit="1" customWidth="1"/>
    <col min="2" max="2" width="11.7265625" bestFit="1" customWidth="1"/>
    <col min="3" max="3" width="12" bestFit="1" customWidth="1"/>
    <col min="4" max="5" width="17.26953125" customWidth="1"/>
    <col min="15" max="15" width="11.54296875" hidden="1" customWidth="1"/>
    <col min="16" max="16" width="43" hidden="1" customWidth="1"/>
  </cols>
  <sheetData>
    <row r="1" spans="1:18" ht="21" x14ac:dyDescent="0.5">
      <c r="A1" s="56" t="s">
        <v>18</v>
      </c>
      <c r="B1" s="56"/>
      <c r="C1" s="56"/>
      <c r="D1" s="56"/>
      <c r="O1" s="32" t="s">
        <v>92</v>
      </c>
      <c r="P1" s="32" t="s">
        <v>2</v>
      </c>
      <c r="Q1" s="32"/>
      <c r="R1" s="32"/>
    </row>
    <row r="2" spans="1:18" ht="21" x14ac:dyDescent="0.5">
      <c r="A2" s="37"/>
      <c r="B2" s="37"/>
      <c r="C2" s="39"/>
      <c r="D2" s="39"/>
      <c r="O2" s="32">
        <v>910</v>
      </c>
      <c r="P2" s="32" t="s">
        <v>65</v>
      </c>
      <c r="Q2" s="40"/>
      <c r="R2" s="40"/>
    </row>
    <row r="3" spans="1:18" ht="21" x14ac:dyDescent="0.5">
      <c r="A3" s="37" t="e">
        <f t="array" aca="1" ref="A3" ca="1">_xll.OneStop.ReportPlayer.OSRFunctions.OSRPar("Avdeling")</f>
        <v>#NAME?</v>
      </c>
      <c r="B3" s="37" t="e">
        <f ca="1">VLOOKUP(A3,O:P,2,0)</f>
        <v>#NAME?</v>
      </c>
      <c r="C3" s="39"/>
      <c r="D3" s="39"/>
      <c r="O3" s="32">
        <v>920</v>
      </c>
      <c r="P3" s="32" t="s">
        <v>9</v>
      </c>
      <c r="Q3" s="40"/>
      <c r="R3" s="40"/>
    </row>
    <row r="4" spans="1:18" x14ac:dyDescent="0.35">
      <c r="O4" s="32">
        <v>930</v>
      </c>
      <c r="P4" s="32" t="s">
        <v>93</v>
      </c>
      <c r="Q4" s="40"/>
      <c r="R4" s="40"/>
    </row>
    <row r="5" spans="1:18" s="16" customFormat="1" x14ac:dyDescent="0.35">
      <c r="A5" s="33" t="s">
        <v>62</v>
      </c>
      <c r="B5" s="33" t="s">
        <v>50</v>
      </c>
      <c r="C5" s="33" t="s">
        <v>17</v>
      </c>
      <c r="D5" s="41" t="s">
        <v>66</v>
      </c>
      <c r="E5" s="41" t="s">
        <v>58</v>
      </c>
      <c r="O5" s="32">
        <v>940</v>
      </c>
      <c r="P5" s="32" t="s">
        <v>69</v>
      </c>
      <c r="Q5" s="40"/>
      <c r="R5" s="40"/>
    </row>
    <row r="6" spans="1:18" x14ac:dyDescent="0.35">
      <c r="A6" s="33"/>
      <c r="B6" s="33"/>
      <c r="C6" s="33"/>
      <c r="D6" s="41">
        <v>2023</v>
      </c>
      <c r="E6" s="41">
        <v>2024</v>
      </c>
      <c r="O6" s="32">
        <v>950</v>
      </c>
      <c r="P6" s="32" t="s">
        <v>83</v>
      </c>
      <c r="Q6" s="40"/>
      <c r="R6" s="40"/>
    </row>
    <row r="7" spans="1:18" x14ac:dyDescent="0.35">
      <c r="O7" s="32">
        <v>950</v>
      </c>
      <c r="P7" s="32" t="s">
        <v>83</v>
      </c>
      <c r="Q7" s="40"/>
      <c r="R7" s="40"/>
    </row>
    <row r="8" spans="1:18" s="16" customFormat="1" ht="15" thickBot="1" x14ac:dyDescent="0.4">
      <c r="A8" s="5" t="s">
        <v>89</v>
      </c>
      <c r="B8" s="5"/>
      <c r="C8" s="5"/>
      <c r="D8" s="14">
        <f t="shared" ref="D8:E8" si="0">SUM(0)</f>
        <v>0</v>
      </c>
      <c r="E8" s="14">
        <f t="shared" si="0"/>
        <v>0</v>
      </c>
      <c r="O8" s="32">
        <v>540</v>
      </c>
      <c r="P8" s="32" t="s">
        <v>100</v>
      </c>
      <c r="Q8" s="40"/>
      <c r="R8" s="40"/>
    </row>
    <row r="9" spans="1:18" ht="15" thickTop="1" x14ac:dyDescent="0.35">
      <c r="A9" s="7"/>
      <c r="B9" s="7"/>
      <c r="C9" s="7"/>
      <c r="D9" s="9"/>
      <c r="E9" s="9"/>
      <c r="O9" s="32">
        <v>550</v>
      </c>
      <c r="P9" s="32" t="s">
        <v>79</v>
      </c>
      <c r="Q9" s="40"/>
      <c r="R9" s="40"/>
    </row>
    <row r="10" spans="1:18" s="16" customFormat="1" ht="15" thickBot="1" x14ac:dyDescent="0.4">
      <c r="A10" s="5" t="s">
        <v>68</v>
      </c>
      <c r="B10" s="5"/>
      <c r="C10" s="5"/>
      <c r="D10" s="14">
        <f t="shared" ref="D10:E10" si="1">SUM(D11:D12)</f>
        <v>-11325</v>
      </c>
      <c r="E10" s="14">
        <f t="shared" si="1"/>
        <v>60000</v>
      </c>
      <c r="O10" s="32">
        <v>555</v>
      </c>
      <c r="P10" s="32" t="s">
        <v>101</v>
      </c>
      <c r="Q10" s="40"/>
      <c r="R10" s="40"/>
    </row>
    <row r="11" spans="1:18" ht="15.75" hidden="1" customHeight="1" outlineLevel="1" thickTop="1" x14ac:dyDescent="0.35">
      <c r="A11" s="7"/>
      <c r="B11" s="7">
        <v>4202</v>
      </c>
      <c r="C11" s="7" t="s">
        <v>5</v>
      </c>
      <c r="D11" s="29">
        <f t="array" ref="D11">7825*-1</f>
        <v>-7825</v>
      </c>
      <c r="E11" s="29">
        <f t="array" ref="E11">0*-1</f>
        <v>0</v>
      </c>
      <c r="I11" s="15"/>
      <c r="O11" s="32">
        <v>560</v>
      </c>
      <c r="P11" s="32" t="s">
        <v>3</v>
      </c>
      <c r="Q11" s="40"/>
      <c r="R11" s="40"/>
    </row>
    <row r="12" spans="1:18" ht="15.75" hidden="1" customHeight="1" outlineLevel="1" thickTop="1" x14ac:dyDescent="0.35">
      <c r="A12" s="7"/>
      <c r="B12" s="7">
        <v>4540</v>
      </c>
      <c r="C12" s="7" t="s">
        <v>95</v>
      </c>
      <c r="D12" s="29">
        <f t="array" ref="D12">3500*-1</f>
        <v>-3500</v>
      </c>
      <c r="E12" s="29">
        <f t="array" ref="E12">-60000*-1</f>
        <v>60000</v>
      </c>
      <c r="I12" s="15"/>
      <c r="O12" s="32">
        <v>560</v>
      </c>
      <c r="P12" s="32" t="s">
        <v>3</v>
      </c>
      <c r="Q12" s="40"/>
      <c r="R12" s="40"/>
    </row>
    <row r="13" spans="1:18" ht="15" collapsed="1" thickTop="1" x14ac:dyDescent="0.35">
      <c r="A13" s="7"/>
      <c r="B13" s="7"/>
      <c r="C13" s="7"/>
      <c r="D13" s="9"/>
      <c r="E13" s="9"/>
      <c r="I13" s="15"/>
      <c r="O13" s="32">
        <v>565</v>
      </c>
      <c r="P13" s="32" t="s">
        <v>26</v>
      </c>
      <c r="Q13" s="40"/>
      <c r="R13" s="40"/>
    </row>
    <row r="14" spans="1:18" s="16" customFormat="1" ht="15" thickBot="1" x14ac:dyDescent="0.4">
      <c r="A14" s="5" t="s">
        <v>1</v>
      </c>
      <c r="B14" s="5"/>
      <c r="C14" s="5"/>
      <c r="D14" s="14">
        <f t="shared" ref="D14:E14" si="2">SUM(D15:D35)</f>
        <v>-1315472.5799999998</v>
      </c>
      <c r="E14" s="14">
        <f t="shared" si="2"/>
        <v>-1229724.2859999998</v>
      </c>
      <c r="O14" s="32">
        <v>570</v>
      </c>
      <c r="P14" s="32" t="s">
        <v>51</v>
      </c>
      <c r="Q14" s="40"/>
      <c r="R14" s="40"/>
    </row>
    <row r="15" spans="1:18" ht="15.75" hidden="1" customHeight="1" outlineLevel="1" thickTop="1" x14ac:dyDescent="0.35">
      <c r="A15" s="7"/>
      <c r="B15" s="7">
        <v>5000</v>
      </c>
      <c r="C15" s="7" t="s">
        <v>73</v>
      </c>
      <c r="D15" s="29">
        <f t="array" ref="D15">793170.26*-1</f>
        <v>-793170.26</v>
      </c>
      <c r="E15" s="29">
        <f t="array" ref="E15">794717*-1</f>
        <v>-794717</v>
      </c>
      <c r="I15" s="15"/>
      <c r="O15" s="32">
        <v>575</v>
      </c>
      <c r="P15" s="32" t="s">
        <v>80</v>
      </c>
      <c r="Q15" s="40"/>
      <c r="R15" s="40"/>
    </row>
    <row r="16" spans="1:18" ht="15.75" hidden="1" customHeight="1" outlineLevel="1" thickTop="1" x14ac:dyDescent="0.35">
      <c r="A16" s="7"/>
      <c r="B16" s="7">
        <v>5060</v>
      </c>
      <c r="C16" s="7" t="s">
        <v>20</v>
      </c>
      <c r="D16" s="29">
        <f t="array" ref="D16">45958*-1</f>
        <v>-45958</v>
      </c>
      <c r="E16" s="29">
        <f t="array" ref="E16">-75154*-1</f>
        <v>75154</v>
      </c>
      <c r="I16" s="15"/>
      <c r="O16" s="32">
        <v>575</v>
      </c>
      <c r="P16" s="32" t="s">
        <v>80</v>
      </c>
      <c r="Q16" s="40"/>
      <c r="R16" s="40"/>
    </row>
    <row r="17" spans="1:18" ht="15.75" hidden="1" customHeight="1" outlineLevel="1" thickTop="1" x14ac:dyDescent="0.35">
      <c r="A17" s="7"/>
      <c r="B17" s="7">
        <v>5090</v>
      </c>
      <c r="C17" s="7" t="s">
        <v>74</v>
      </c>
      <c r="D17" s="29">
        <f t="array" ref="D17">95180.43*-1</f>
        <v>-95180.43</v>
      </c>
      <c r="E17" s="29">
        <f t="array" ref="E17">95370*-1</f>
        <v>-95370</v>
      </c>
      <c r="I17" s="15"/>
      <c r="O17" s="32">
        <v>575</v>
      </c>
      <c r="P17" s="32" t="s">
        <v>80</v>
      </c>
      <c r="Q17" s="40"/>
      <c r="R17" s="40"/>
    </row>
    <row r="18" spans="1:18" ht="15.75" hidden="1" customHeight="1" outlineLevel="1" thickTop="1" x14ac:dyDescent="0.35">
      <c r="A18" s="7"/>
      <c r="B18" s="7">
        <v>5098</v>
      </c>
      <c r="C18" s="7" t="s">
        <v>71</v>
      </c>
      <c r="D18" s="29">
        <f t="array" ref="D18">0*-1</f>
        <v>0</v>
      </c>
      <c r="E18" s="29">
        <f t="array" ref="E18">0*-1</f>
        <v>0</v>
      </c>
      <c r="I18" s="15"/>
      <c r="O18" s="32">
        <v>575</v>
      </c>
      <c r="P18" s="32" t="s">
        <v>80</v>
      </c>
      <c r="Q18" s="40"/>
      <c r="R18" s="40"/>
    </row>
    <row r="19" spans="1:18" ht="15.75" hidden="1" customHeight="1" outlineLevel="1" thickTop="1" x14ac:dyDescent="0.35">
      <c r="A19" s="7"/>
      <c r="B19" s="7">
        <v>5210</v>
      </c>
      <c r="C19" s="7" t="s">
        <v>24</v>
      </c>
      <c r="D19" s="29">
        <f t="array" ref="D19">4392*-1</f>
        <v>-4392</v>
      </c>
      <c r="E19" s="29">
        <f t="array" ref="E19">0*-1</f>
        <v>0</v>
      </c>
      <c r="I19" s="15"/>
      <c r="O19" s="32">
        <v>575</v>
      </c>
      <c r="P19" s="32" t="s">
        <v>80</v>
      </c>
      <c r="Q19" s="40"/>
      <c r="R19" s="40"/>
    </row>
    <row r="20" spans="1:18" ht="15.75" hidden="1" customHeight="1" outlineLevel="1" thickTop="1" x14ac:dyDescent="0.35">
      <c r="A20" s="7"/>
      <c r="B20" s="7">
        <v>5280</v>
      </c>
      <c r="C20" s="7" t="s">
        <v>48</v>
      </c>
      <c r="D20" s="29">
        <f t="array" ref="D20">9120*-1</f>
        <v>-9120</v>
      </c>
      <c r="E20" s="29">
        <f t="array" ref="E20">0*-1</f>
        <v>0</v>
      </c>
      <c r="I20" s="15"/>
      <c r="O20" s="32">
        <v>575</v>
      </c>
      <c r="P20" s="32" t="s">
        <v>80</v>
      </c>
      <c r="Q20" s="40"/>
      <c r="R20" s="40"/>
    </row>
    <row r="21" spans="1:18" ht="15.75" hidden="1" customHeight="1" outlineLevel="1" thickTop="1" x14ac:dyDescent="0.35">
      <c r="A21" s="7"/>
      <c r="B21" s="7">
        <v>5290</v>
      </c>
      <c r="C21" s="7" t="s">
        <v>39</v>
      </c>
      <c r="D21" s="29">
        <f t="array" ref="D21">-13512*-1</f>
        <v>13512</v>
      </c>
      <c r="E21" s="29">
        <f t="array" ref="E21">0*-1</f>
        <v>0</v>
      </c>
      <c r="I21" s="15"/>
      <c r="O21" s="32">
        <v>575</v>
      </c>
      <c r="P21" s="32" t="s">
        <v>80</v>
      </c>
      <c r="Q21" s="40"/>
      <c r="R21" s="40"/>
    </row>
    <row r="22" spans="1:18" ht="15.75" hidden="1" customHeight="1" outlineLevel="1" thickTop="1" x14ac:dyDescent="0.35">
      <c r="A22" s="7"/>
      <c r="B22" s="7">
        <v>5400</v>
      </c>
      <c r="C22" s="7" t="s">
        <v>53</v>
      </c>
      <c r="D22" s="29">
        <f t="array" ref="D22">156296.13*-1</f>
        <v>-156296.13</v>
      </c>
      <c r="E22" s="29">
        <f t="array" ref="E22">101460.286*-1</f>
        <v>-101460.28599999999</v>
      </c>
      <c r="I22" s="15"/>
      <c r="O22" s="32">
        <v>575</v>
      </c>
      <c r="P22" s="32" t="s">
        <v>80</v>
      </c>
      <c r="Q22" s="40"/>
      <c r="R22" s="40"/>
    </row>
    <row r="23" spans="1:18" ht="15.75" hidden="1" customHeight="1" outlineLevel="1" thickTop="1" x14ac:dyDescent="0.35">
      <c r="A23" s="7"/>
      <c r="B23" s="7">
        <v>5410</v>
      </c>
      <c r="C23" s="7" t="s">
        <v>60</v>
      </c>
      <c r="D23" s="29">
        <f t="array" ref="D23">13420.47*-1</f>
        <v>-13420.47</v>
      </c>
      <c r="E23" s="29">
        <f t="array" ref="E23">13442*-1</f>
        <v>-13442</v>
      </c>
      <c r="I23" s="15"/>
      <c r="O23" s="32">
        <v>575</v>
      </c>
      <c r="P23" s="32" t="s">
        <v>80</v>
      </c>
      <c r="Q23" s="40"/>
      <c r="R23" s="40"/>
    </row>
    <row r="24" spans="1:18" ht="15.75" hidden="1" customHeight="1" outlineLevel="1" thickTop="1" x14ac:dyDescent="0.35">
      <c r="A24" s="7"/>
      <c r="B24" s="7">
        <v>5801</v>
      </c>
      <c r="C24" s="7" t="s">
        <v>40</v>
      </c>
      <c r="D24" s="29">
        <f t="array" ref="D24">0*-1</f>
        <v>0</v>
      </c>
      <c r="E24" s="29">
        <f t="array" ref="E24">0*-1</f>
        <v>0</v>
      </c>
      <c r="I24" s="15"/>
      <c r="O24" s="32">
        <v>575</v>
      </c>
      <c r="P24" s="32" t="s">
        <v>80</v>
      </c>
      <c r="Q24" s="40"/>
      <c r="R24" s="40"/>
    </row>
    <row r="25" spans="1:18" ht="15.75" hidden="1" customHeight="1" outlineLevel="1" thickTop="1" x14ac:dyDescent="0.35">
      <c r="A25" s="7"/>
      <c r="B25" s="7">
        <v>5910</v>
      </c>
      <c r="C25" s="7" t="s">
        <v>55</v>
      </c>
      <c r="D25" s="29">
        <f t="array" ref="D25">0*-1</f>
        <v>0</v>
      </c>
      <c r="E25" s="29">
        <f t="array" ref="E25">8591*-1</f>
        <v>-8591</v>
      </c>
      <c r="I25" s="15"/>
      <c r="O25" s="32">
        <v>575</v>
      </c>
      <c r="P25" s="32" t="s">
        <v>80</v>
      </c>
      <c r="Q25" s="40"/>
      <c r="R25" s="40"/>
    </row>
    <row r="26" spans="1:18" ht="15.75" hidden="1" customHeight="1" outlineLevel="1" thickTop="1" x14ac:dyDescent="0.35">
      <c r="A26" s="7"/>
      <c r="B26" s="7">
        <v>5920</v>
      </c>
      <c r="C26" s="7" t="s">
        <v>72</v>
      </c>
      <c r="D26" s="29">
        <f t="array" ref="D26">0*-1</f>
        <v>0</v>
      </c>
      <c r="E26" s="29">
        <f t="array" ref="E26">9036*-1</f>
        <v>-9036</v>
      </c>
      <c r="I26" s="15"/>
      <c r="O26" s="32">
        <v>575</v>
      </c>
      <c r="P26" s="32" t="s">
        <v>80</v>
      </c>
      <c r="Q26" s="40"/>
      <c r="R26" s="40"/>
    </row>
    <row r="27" spans="1:18" ht="15.75" hidden="1" customHeight="1" outlineLevel="1" thickTop="1" x14ac:dyDescent="0.35">
      <c r="A27" s="7"/>
      <c r="B27" s="7">
        <v>5921</v>
      </c>
      <c r="C27" s="7" t="s">
        <v>21</v>
      </c>
      <c r="D27" s="29">
        <f t="array" ref="D27">183356.55*-1</f>
        <v>-183356.55</v>
      </c>
      <c r="E27" s="29">
        <f t="array" ref="E27">0*-1</f>
        <v>0</v>
      </c>
      <c r="I27" s="15"/>
      <c r="O27" s="32">
        <v>575</v>
      </c>
      <c r="P27" s="32" t="s">
        <v>80</v>
      </c>
      <c r="Q27" s="40"/>
      <c r="R27" s="40"/>
    </row>
    <row r="28" spans="1:18" ht="15.75" hidden="1" customHeight="1" outlineLevel="1" thickTop="1" x14ac:dyDescent="0.35">
      <c r="A28" s="7"/>
      <c r="B28" s="7">
        <v>5923</v>
      </c>
      <c r="C28" s="7" t="s">
        <v>102</v>
      </c>
      <c r="D28" s="29">
        <f t="array" ref="D28">17600.21*-1</f>
        <v>-17600.21</v>
      </c>
      <c r="E28" s="29">
        <f t="array" ref="E28">19866*-1</f>
        <v>-19866</v>
      </c>
      <c r="I28" s="15"/>
      <c r="O28" s="32">
        <v>575</v>
      </c>
      <c r="P28" s="32" t="s">
        <v>80</v>
      </c>
      <c r="Q28" s="40"/>
      <c r="R28" s="40"/>
    </row>
    <row r="29" spans="1:18" ht="15.75" hidden="1" customHeight="1" outlineLevel="1" thickTop="1" x14ac:dyDescent="0.35">
      <c r="A29" s="7"/>
      <c r="B29" s="7">
        <v>5924</v>
      </c>
      <c r="C29" s="7" t="s">
        <v>56</v>
      </c>
      <c r="D29" s="29">
        <f t="array" ref="D29">10490.53*-1</f>
        <v>-10490.53</v>
      </c>
      <c r="E29" s="29">
        <f t="array" ref="E29">0*-1</f>
        <v>0</v>
      </c>
      <c r="I29" s="15"/>
      <c r="O29" s="32">
        <v>575</v>
      </c>
      <c r="P29" s="32" t="s">
        <v>80</v>
      </c>
      <c r="Q29" s="40"/>
      <c r="R29" s="40"/>
    </row>
    <row r="30" spans="1:18" ht="15.75" hidden="1" customHeight="1" outlineLevel="1" thickTop="1" x14ac:dyDescent="0.35">
      <c r="A30" s="7"/>
      <c r="B30" s="7">
        <v>5931</v>
      </c>
      <c r="C30" s="7" t="s">
        <v>34</v>
      </c>
      <c r="D30" s="29">
        <f t="array" ref="D30">2.91038304567337E-11*-1</f>
        <v>-2.91038304567337E-11</v>
      </c>
      <c r="E30" s="29">
        <f t="array" ref="E30">222519*-1</f>
        <v>-222519</v>
      </c>
      <c r="I30" s="15"/>
      <c r="O30" s="32">
        <v>575</v>
      </c>
      <c r="P30" s="32" t="s">
        <v>80</v>
      </c>
      <c r="Q30" s="40"/>
      <c r="R30" s="40"/>
    </row>
    <row r="31" spans="1:18" ht="15.75" hidden="1" customHeight="1" outlineLevel="1" thickTop="1" x14ac:dyDescent="0.35">
      <c r="A31" s="7"/>
      <c r="B31" s="7">
        <v>5932</v>
      </c>
      <c r="C31" s="7" t="s">
        <v>84</v>
      </c>
      <c r="D31" s="29">
        <f t="array" ref="D31">-3.63797880709171E-12*-1</f>
        <v>3.6379788070917101E-12</v>
      </c>
      <c r="E31" s="29">
        <f t="array" ref="E31">34177*-1</f>
        <v>-34177</v>
      </c>
      <c r="I31" s="15"/>
      <c r="O31" s="32">
        <v>575</v>
      </c>
      <c r="P31" s="32" t="s">
        <v>80</v>
      </c>
      <c r="Q31" s="40"/>
      <c r="R31" s="40"/>
    </row>
    <row r="32" spans="1:18" ht="15.75" hidden="1" customHeight="1" outlineLevel="1" thickTop="1" x14ac:dyDescent="0.35">
      <c r="A32" s="7"/>
      <c r="B32" s="7">
        <v>5940</v>
      </c>
      <c r="C32" s="7" t="s">
        <v>7</v>
      </c>
      <c r="D32" s="29">
        <f t="array" ref="D32">0*-1</f>
        <v>0</v>
      </c>
      <c r="E32" s="29">
        <f t="array" ref="E32">4252*-1</f>
        <v>-4252</v>
      </c>
      <c r="I32" s="15"/>
      <c r="O32" s="32">
        <v>575</v>
      </c>
      <c r="P32" s="32" t="s">
        <v>80</v>
      </c>
      <c r="Q32" s="40"/>
      <c r="R32" s="40"/>
    </row>
    <row r="33" spans="1:18" ht="15.75" hidden="1" customHeight="1" outlineLevel="1" thickTop="1" x14ac:dyDescent="0.35">
      <c r="A33" s="7"/>
      <c r="B33" s="7">
        <v>5990</v>
      </c>
      <c r="C33" s="7" t="s">
        <v>103</v>
      </c>
      <c r="D33" s="29">
        <f t="array" ref="D33">0*-1</f>
        <v>0</v>
      </c>
      <c r="E33" s="29">
        <f t="array" ref="E33">1448*-1</f>
        <v>-1448</v>
      </c>
      <c r="I33" s="15"/>
      <c r="O33" s="32">
        <v>575</v>
      </c>
      <c r="P33" s="32" t="s">
        <v>80</v>
      </c>
      <c r="Q33" s="40"/>
      <c r="R33" s="40"/>
    </row>
    <row r="34" spans="1:18" ht="15.75" hidden="1" customHeight="1" outlineLevel="1" thickTop="1" x14ac:dyDescent="0.35">
      <c r="A34" s="7"/>
      <c r="B34" s="7">
        <v>5991</v>
      </c>
      <c r="C34" s="7" t="s">
        <v>16</v>
      </c>
      <c r="D34" s="29">
        <f t="array" ref="D34">0*-1</f>
        <v>0</v>
      </c>
      <c r="E34" s="29">
        <f t="array" ref="E34">0*-1</f>
        <v>0</v>
      </c>
      <c r="I34" s="15"/>
      <c r="O34" s="32">
        <v>575</v>
      </c>
      <c r="P34" s="32" t="s">
        <v>80</v>
      </c>
      <c r="Q34" s="40"/>
      <c r="R34" s="40"/>
    </row>
    <row r="35" spans="1:18" ht="15.75" hidden="1" customHeight="1" outlineLevel="1" thickTop="1" x14ac:dyDescent="0.35">
      <c r="A35" s="7"/>
      <c r="B35" s="7">
        <v>5992</v>
      </c>
      <c r="C35" s="7" t="s">
        <v>88</v>
      </c>
      <c r="D35" s="29">
        <f t="array" ref="D35">0*-1</f>
        <v>0</v>
      </c>
      <c r="E35" s="29">
        <f t="array" ref="E35">0*-1</f>
        <v>0</v>
      </c>
      <c r="I35" s="15"/>
      <c r="O35" s="32">
        <v>575</v>
      </c>
      <c r="P35" s="32" t="s">
        <v>80</v>
      </c>
      <c r="Q35" s="40"/>
      <c r="R35" s="40"/>
    </row>
    <row r="36" spans="1:18" ht="15" collapsed="1" thickTop="1" x14ac:dyDescent="0.35">
      <c r="A36" s="7"/>
      <c r="B36" s="7"/>
      <c r="C36" s="7"/>
      <c r="D36" s="9"/>
      <c r="E36" s="9"/>
      <c r="O36" s="32">
        <v>580</v>
      </c>
      <c r="P36" s="32" t="s">
        <v>43</v>
      </c>
      <c r="Q36" s="40"/>
      <c r="R36" s="40"/>
    </row>
    <row r="37" spans="1:18" s="16" customFormat="1" ht="15" thickBot="1" x14ac:dyDescent="0.4">
      <c r="A37" s="5" t="s">
        <v>42</v>
      </c>
      <c r="B37" s="5"/>
      <c r="C37" s="5"/>
      <c r="D37" s="14">
        <f t="shared" ref="D37:E37" si="3">SUM(D38:D54)</f>
        <v>-136185.61000000002</v>
      </c>
      <c r="E37" s="14">
        <f t="shared" si="3"/>
        <v>84796</v>
      </c>
      <c r="I37" s="30"/>
    </row>
    <row r="38" spans="1:18" ht="15" hidden="1" outlineLevel="1" thickTop="1" x14ac:dyDescent="0.35">
      <c r="A38" s="7"/>
      <c r="B38" s="7">
        <v>6010</v>
      </c>
      <c r="C38" s="7" t="s">
        <v>29</v>
      </c>
      <c r="D38" s="29">
        <f t="array" ref="D38">5495.52*-1</f>
        <v>-5495.52</v>
      </c>
      <c r="E38" s="29">
        <f t="array" ref="E38">0*-1</f>
        <v>0</v>
      </c>
    </row>
    <row r="39" spans="1:18" ht="15" hidden="1" outlineLevel="1" thickTop="1" x14ac:dyDescent="0.35">
      <c r="A39" s="7"/>
      <c r="B39" s="7">
        <v>6300</v>
      </c>
      <c r="C39" s="7" t="s">
        <v>96</v>
      </c>
      <c r="D39" s="29">
        <f t="array" ref="D39">0*-1</f>
        <v>0</v>
      </c>
      <c r="E39" s="29">
        <f t="array" ref="E39">-45000*-1</f>
        <v>45000</v>
      </c>
    </row>
    <row r="40" spans="1:18" ht="15" hidden="1" outlineLevel="1" thickTop="1" x14ac:dyDescent="0.35">
      <c r="A40" s="7"/>
      <c r="B40" s="7">
        <v>6520</v>
      </c>
      <c r="C40" s="7" t="s">
        <v>61</v>
      </c>
      <c r="D40" s="29">
        <f t="array" ref="D40">0*-1</f>
        <v>0</v>
      </c>
      <c r="E40" s="29">
        <f t="array" ref="E40">5508*-1</f>
        <v>-5508</v>
      </c>
    </row>
    <row r="41" spans="1:18" ht="15" hidden="1" outlineLevel="1" thickTop="1" x14ac:dyDescent="0.35">
      <c r="A41" s="7"/>
      <c r="B41" s="7">
        <v>6535</v>
      </c>
      <c r="C41" s="7" t="s">
        <v>98</v>
      </c>
      <c r="D41" s="29">
        <f t="array" ref="D41">0*-1</f>
        <v>0</v>
      </c>
      <c r="E41" s="29">
        <f t="array" ref="E41">2604*-1</f>
        <v>-2604</v>
      </c>
    </row>
    <row r="42" spans="1:18" ht="15" hidden="1" outlineLevel="1" thickTop="1" x14ac:dyDescent="0.35">
      <c r="A42" s="7"/>
      <c r="B42" s="7">
        <v>6541</v>
      </c>
      <c r="C42" s="7" t="s">
        <v>49</v>
      </c>
      <c r="D42" s="29">
        <f t="array" ref="D42">13607.5*-1</f>
        <v>-13607.5</v>
      </c>
      <c r="E42" s="29">
        <f t="array" ref="E42">0*-1</f>
        <v>0</v>
      </c>
    </row>
    <row r="43" spans="1:18" ht="15" hidden="1" outlineLevel="1" thickTop="1" x14ac:dyDescent="0.35">
      <c r="A43" s="7"/>
      <c r="B43" s="7">
        <v>6560</v>
      </c>
      <c r="C43" s="7" t="s">
        <v>85</v>
      </c>
      <c r="D43" s="29">
        <f t="array" ref="D43">4750*-1</f>
        <v>-4750</v>
      </c>
      <c r="E43" s="29">
        <f t="array" ref="E43">0*-1</f>
        <v>0</v>
      </c>
    </row>
    <row r="44" spans="1:18" ht="15" hidden="1" outlineLevel="1" thickTop="1" x14ac:dyDescent="0.35">
      <c r="A44" s="7"/>
      <c r="B44" s="7">
        <v>6800</v>
      </c>
      <c r="C44" s="7" t="s">
        <v>45</v>
      </c>
      <c r="D44" s="29">
        <f t="array" ref="D44">-1.13686837721616E-13*-1</f>
        <v>1.13686837721616E-13</v>
      </c>
      <c r="E44" s="29">
        <f t="array" ref="E44">0*-1</f>
        <v>0</v>
      </c>
    </row>
    <row r="45" spans="1:18" ht="15" hidden="1" outlineLevel="1" thickTop="1" x14ac:dyDescent="0.35">
      <c r="A45" s="7"/>
      <c r="B45" s="7">
        <v>6860</v>
      </c>
      <c r="C45" s="7" t="s">
        <v>86</v>
      </c>
      <c r="D45" s="29">
        <f t="array" ref="D45">10250*-1</f>
        <v>-10250</v>
      </c>
      <c r="E45" s="29">
        <f t="array" ref="E45">0*-1</f>
        <v>0</v>
      </c>
    </row>
    <row r="46" spans="1:18" ht="15" hidden="1" outlineLevel="1" thickTop="1" x14ac:dyDescent="0.35">
      <c r="A46" s="7"/>
      <c r="B46" s="7">
        <v>6900</v>
      </c>
      <c r="C46" s="7" t="s">
        <v>97</v>
      </c>
      <c r="D46" s="29">
        <f t="array" ref="D46">8216.56*-1</f>
        <v>-8216.56</v>
      </c>
      <c r="E46" s="29">
        <f t="array" ref="E46">7092*-1</f>
        <v>-7092</v>
      </c>
    </row>
    <row r="47" spans="1:18" ht="15" hidden="1" outlineLevel="1" thickTop="1" x14ac:dyDescent="0.35">
      <c r="A47" s="7"/>
      <c r="B47" s="7">
        <v>6940</v>
      </c>
      <c r="C47" s="7" t="s">
        <v>10</v>
      </c>
      <c r="D47" s="29">
        <f t="array" ref="D47">187.5*-1</f>
        <v>-187.5</v>
      </c>
      <c r="E47" s="29">
        <f t="array" ref="E47">0*-1</f>
        <v>0</v>
      </c>
    </row>
    <row r="48" spans="1:18" ht="15" hidden="1" outlineLevel="1" thickTop="1" x14ac:dyDescent="0.35">
      <c r="A48" s="7"/>
      <c r="B48" s="7">
        <v>7100</v>
      </c>
      <c r="C48" s="7" t="s">
        <v>46</v>
      </c>
      <c r="D48" s="29">
        <f t="array" ref="D48">5913.22*-1</f>
        <v>-5913.22</v>
      </c>
      <c r="E48" s="29">
        <f t="array" ref="E48">0*-1</f>
        <v>0</v>
      </c>
    </row>
    <row r="49" spans="1:9" ht="15" hidden="1" outlineLevel="1" thickTop="1" x14ac:dyDescent="0.35">
      <c r="A49" s="7"/>
      <c r="B49" s="7">
        <v>7140</v>
      </c>
      <c r="C49" s="7" t="s">
        <v>70</v>
      </c>
      <c r="D49" s="29">
        <f t="array" ref="D49">78262.71*-1</f>
        <v>-78262.710000000006</v>
      </c>
      <c r="E49" s="29">
        <f t="array" ref="E49">-30000*-1</f>
        <v>30000</v>
      </c>
    </row>
    <row r="50" spans="1:9" ht="15" hidden="1" outlineLevel="1" thickTop="1" x14ac:dyDescent="0.35">
      <c r="A50" s="7"/>
      <c r="B50" s="7">
        <v>7145</v>
      </c>
      <c r="C50" s="7" t="s">
        <v>27</v>
      </c>
      <c r="D50" s="29">
        <f t="array" ref="D50">6090*-1</f>
        <v>-6090</v>
      </c>
      <c r="E50" s="29">
        <f t="array" ref="E50">-15000*-1</f>
        <v>15000</v>
      </c>
    </row>
    <row r="51" spans="1:9" ht="15" hidden="1" outlineLevel="1" thickTop="1" x14ac:dyDescent="0.35">
      <c r="A51" s="7"/>
      <c r="B51" s="7">
        <v>7160</v>
      </c>
      <c r="C51" s="7" t="s">
        <v>28</v>
      </c>
      <c r="D51" s="29">
        <f t="array" ref="D51">2439*-1</f>
        <v>-2439</v>
      </c>
      <c r="E51" s="29">
        <f t="array" ref="E51">0*-1</f>
        <v>0</v>
      </c>
    </row>
    <row r="52" spans="1:9" ht="15" hidden="1" outlineLevel="1" thickTop="1" x14ac:dyDescent="0.35">
      <c r="A52" s="7"/>
      <c r="B52" s="7">
        <v>7360</v>
      </c>
      <c r="C52" s="7" t="s">
        <v>75</v>
      </c>
      <c r="D52" s="29">
        <f t="array" ref="D52">328.6*-1</f>
        <v>-328.6</v>
      </c>
      <c r="E52" s="29">
        <f t="array" ref="E52">-10000*-1</f>
        <v>10000</v>
      </c>
    </row>
    <row r="53" spans="1:9" ht="15" hidden="1" outlineLevel="1" thickTop="1" x14ac:dyDescent="0.35">
      <c r="A53" s="7"/>
      <c r="B53" s="7">
        <v>7420</v>
      </c>
      <c r="C53" s="7" t="s">
        <v>11</v>
      </c>
      <c r="D53" s="29">
        <f t="array" ref="D53">1.13686837721616E-13*-1</f>
        <v>-1.13686837721616E-13</v>
      </c>
      <c r="E53" s="29">
        <f t="array" ref="E53">0*-1</f>
        <v>0</v>
      </c>
    </row>
    <row r="54" spans="1:9" ht="15" hidden="1" outlineLevel="1" thickTop="1" x14ac:dyDescent="0.35">
      <c r="A54" s="7"/>
      <c r="B54" s="7">
        <v>7770</v>
      </c>
      <c r="C54" s="7" t="s">
        <v>8</v>
      </c>
      <c r="D54" s="29">
        <f t="array" ref="D54">645*-1</f>
        <v>-645</v>
      </c>
      <c r="E54" s="29">
        <f t="array" ref="E54">0*-1</f>
        <v>0</v>
      </c>
    </row>
    <row r="55" spans="1:9" ht="15" collapsed="1" thickTop="1" x14ac:dyDescent="0.35">
      <c r="A55" s="7"/>
      <c r="B55" s="7"/>
      <c r="C55" s="7"/>
      <c r="D55" s="9"/>
      <c r="E55" s="9"/>
    </row>
    <row r="56" spans="1:9" s="16" customFormat="1" ht="15" thickBot="1" x14ac:dyDescent="0.4">
      <c r="A56" s="5" t="s">
        <v>90</v>
      </c>
      <c r="B56" s="5"/>
      <c r="C56" s="5"/>
      <c r="D56" s="14">
        <f t="shared" ref="D56:E56" si="4">SUM(D37)+SUM(D14)+SUM(D10)</f>
        <v>-1462983.19</v>
      </c>
      <c r="E56" s="14">
        <f t="shared" si="4"/>
        <v>-1084928.2859999998</v>
      </c>
      <c r="I56" s="30"/>
    </row>
    <row r="57" spans="1:9" ht="15" thickTop="1" x14ac:dyDescent="0.35">
      <c r="A57" s="7"/>
      <c r="B57" s="7"/>
      <c r="C57" s="7"/>
      <c r="D57" s="9"/>
      <c r="E57" s="9"/>
      <c r="I57" s="15"/>
    </row>
    <row r="58" spans="1:9" s="16" customFormat="1" ht="15" thickBot="1" x14ac:dyDescent="0.4">
      <c r="A58" s="5" t="s">
        <v>78</v>
      </c>
      <c r="B58" s="5"/>
      <c r="C58" s="5"/>
      <c r="D58" s="31">
        <f t="shared" ref="D58:E58" si="5">SUM(D56)+SUM(D8)</f>
        <v>-1462983.19</v>
      </c>
      <c r="E58" s="31">
        <f t="shared" si="5"/>
        <v>-1084928.2859999998</v>
      </c>
      <c r="I58" s="30"/>
    </row>
    <row r="59" spans="1:9" ht="15" thickTop="1" x14ac:dyDescent="0.35">
      <c r="A59" s="7"/>
      <c r="B59" s="7"/>
      <c r="C59" s="7"/>
      <c r="D59" s="9"/>
      <c r="E59" s="9"/>
      <c r="I59" s="15"/>
    </row>
    <row r="60" spans="1:9" s="16" customFormat="1" ht="15" thickBot="1" x14ac:dyDescent="0.4">
      <c r="A60" s="5" t="s">
        <v>91</v>
      </c>
      <c r="B60" s="5"/>
      <c r="C60" s="5"/>
      <c r="D60" s="14">
        <f t="shared" ref="D60:E60" si="6">SUM(0)</f>
        <v>0</v>
      </c>
      <c r="E60" s="14">
        <f t="shared" si="6"/>
        <v>0</v>
      </c>
      <c r="I60" s="30"/>
    </row>
    <row r="61" spans="1:9" ht="15" thickTop="1" x14ac:dyDescent="0.35">
      <c r="A61" s="7"/>
      <c r="B61" s="7"/>
      <c r="C61" s="7"/>
      <c r="D61" s="9"/>
      <c r="E61" s="9"/>
    </row>
    <row r="62" spans="1:9" s="16" customFormat="1" ht="15" thickBot="1" x14ac:dyDescent="0.4">
      <c r="A62" s="5" t="s">
        <v>57</v>
      </c>
      <c r="B62" s="5"/>
      <c r="C62" s="5"/>
      <c r="D62" s="31">
        <f t="shared" ref="D62:E62" si="7">SUM(D58)+SUM(D60)</f>
        <v>-1462983.19</v>
      </c>
      <c r="E62" s="31">
        <f t="shared" si="7"/>
        <v>-1084928.2859999998</v>
      </c>
      <c r="I62" s="30"/>
    </row>
    <row r="63" spans="1:9" ht="15" thickTop="1" x14ac:dyDescent="0.35">
      <c r="I63" s="15"/>
    </row>
    <row r="64" spans="1:9" x14ac:dyDescent="0.35">
      <c r="I64" s="15"/>
    </row>
    <row r="65" spans="9:9" x14ac:dyDescent="0.35">
      <c r="I65" s="15"/>
    </row>
  </sheetData>
  <mergeCells count="1">
    <mergeCell ref="A1:D1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>
      <selection activeCell="B13" sqref="B13"/>
    </sheetView>
  </sheetViews>
  <sheetFormatPr baseColWidth="10" defaultColWidth="11.453125" defaultRowHeight="14.5" x14ac:dyDescent="0.35"/>
  <cols>
    <col min="1" max="1" width="27.26953125" bestFit="1" customWidth="1"/>
    <col min="2" max="2" width="138.453125" bestFit="1" customWidth="1"/>
  </cols>
  <sheetData>
    <row r="1" spans="1:2" ht="18.5" x14ac:dyDescent="0.45">
      <c r="A1" s="43" t="s">
        <v>13</v>
      </c>
      <c r="B1" s="43" t="s">
        <v>19</v>
      </c>
    </row>
    <row r="3" spans="1:2" x14ac:dyDescent="0.35">
      <c r="A3" s="16" t="s">
        <v>52</v>
      </c>
      <c r="B3" t="s">
        <v>63</v>
      </c>
    </row>
    <row r="4" spans="1:2" x14ac:dyDescent="0.35">
      <c r="B4" t="s">
        <v>44</v>
      </c>
    </row>
    <row r="5" spans="1:2" x14ac:dyDescent="0.35">
      <c r="B5" t="s">
        <v>64</v>
      </c>
    </row>
    <row r="6" spans="1:2" x14ac:dyDescent="0.35">
      <c r="B6" t="s">
        <v>12</v>
      </c>
    </row>
    <row r="7" spans="1:2" x14ac:dyDescent="0.35">
      <c r="B7" t="s">
        <v>81</v>
      </c>
    </row>
    <row r="9" spans="1:2" x14ac:dyDescent="0.35">
      <c r="A9" s="16" t="s">
        <v>6</v>
      </c>
      <c r="B9" t="s">
        <v>14</v>
      </c>
    </row>
    <row r="11" spans="1:2" x14ac:dyDescent="0.35">
      <c r="B11" t="s">
        <v>82</v>
      </c>
    </row>
    <row r="13" spans="1:2" x14ac:dyDescent="0.35">
      <c r="A13" s="16" t="s">
        <v>94</v>
      </c>
      <c r="B1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30</vt:i4>
      </vt:variant>
    </vt:vector>
  </HeadingPairs>
  <TitlesOfParts>
    <vt:vector size="34" baseType="lpstr">
      <vt:lpstr>Budsjett per Prosjekt</vt:lpstr>
      <vt:lpstr>Budsjett per konto</vt:lpstr>
      <vt:lpstr>Budsjett per konto med lønn</vt:lpstr>
      <vt:lpstr>Veiledning</vt:lpstr>
      <vt:lpstr>'Budsjett per konto med lønn'!OSR_GearWriter_1c4b733dca0f4e3a94c153433ab02d28</vt:lpstr>
      <vt:lpstr>'Budsjett per konto'!OSR_GearWriter_bead457ba37041099440994cd6f49ae6</vt:lpstr>
      <vt:lpstr>'Budsjett per Prosjekt'!OSR_GearWriter_fb5ee8de80d64a4fb5f8a5916d62082b</vt:lpstr>
      <vt:lpstr>'Budsjett per Prosjekt'!OSRRefI25x_0</vt:lpstr>
      <vt:lpstr>'Budsjett per Prosjekt'!OSRRefI25x_1</vt:lpstr>
      <vt:lpstr>'Budsjett per Prosjekt'!OSRRefI25x_10</vt:lpstr>
      <vt:lpstr>'Budsjett per Prosjekt'!OSRRefI25x_11</vt:lpstr>
      <vt:lpstr>'Budsjett per Prosjekt'!OSRRefI25x_2</vt:lpstr>
      <vt:lpstr>'Budsjett per Prosjekt'!OSRRefI25x_3</vt:lpstr>
      <vt:lpstr>'Budsjett per Prosjekt'!OSRRefI25x_4</vt:lpstr>
      <vt:lpstr>'Budsjett per Prosjekt'!OSRRefI25x_5</vt:lpstr>
      <vt:lpstr>'Budsjett per Prosjekt'!OSRRefI25x_6</vt:lpstr>
      <vt:lpstr>'Budsjett per Prosjekt'!OSRRefI25x_7</vt:lpstr>
      <vt:lpstr>'Budsjett per Prosjekt'!OSRRefI25x_8</vt:lpstr>
      <vt:lpstr>'Budsjett per Prosjekt'!OSRRefI25x_9</vt:lpstr>
      <vt:lpstr>'Budsjett per Prosjekt'!OSRRefL25x_0</vt:lpstr>
      <vt:lpstr>'Budsjett per Prosjekt'!OSRRefM25x_0</vt:lpstr>
      <vt:lpstr>'Budsjett per Prosjekt'!OSRRefO25x_0</vt:lpstr>
      <vt:lpstr>'Budsjett per Prosjekt'!OSRRefO25x_1</vt:lpstr>
      <vt:lpstr>'Budsjett per Prosjekt'!OSRRefO25x_10</vt:lpstr>
      <vt:lpstr>'Budsjett per Prosjekt'!OSRRefO25x_11</vt:lpstr>
      <vt:lpstr>'Budsjett per Prosjekt'!OSRRefO25x_2</vt:lpstr>
      <vt:lpstr>'Budsjett per Prosjekt'!OSRRefO25x_3</vt:lpstr>
      <vt:lpstr>'Budsjett per Prosjekt'!OSRRefO25x_4</vt:lpstr>
      <vt:lpstr>'Budsjett per Prosjekt'!OSRRefO25x_5</vt:lpstr>
      <vt:lpstr>'Budsjett per Prosjekt'!OSRRefO25x_6</vt:lpstr>
      <vt:lpstr>'Budsjett per Prosjekt'!OSRRefO25x_7</vt:lpstr>
      <vt:lpstr>'Budsjett per Prosjekt'!OSRRefO25x_8</vt:lpstr>
      <vt:lpstr>'Budsjett per Prosjekt'!OSRRefO25x_9</vt:lpstr>
      <vt:lpstr>'Budsjett per Prosjekt'!OSRRefO26x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Fløisand</dc:creator>
  <cp:lastModifiedBy>Stig Fløisand</cp:lastModifiedBy>
  <dcterms:created xsi:type="dcterms:W3CDTF">2024-02-13T09:41:17Z</dcterms:created>
  <dcterms:modified xsi:type="dcterms:W3CDTF">2024-02-13T09:41:17Z</dcterms:modified>
</cp:coreProperties>
</file>